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77fb87854143adf/Documents/"/>
    </mc:Choice>
  </mc:AlternateContent>
  <xr:revisionPtr revIDLastSave="0" documentId="8_{59234B75-C832-6843-A1AB-C6659DA71A13}" xr6:coauthVersionLast="47" xr6:coauthVersionMax="47" xr10:uidLastSave="{00000000-0000-0000-0000-000000000000}"/>
  <workbookProtection workbookAlgorithmName="SHA-512" workbookHashValue="vvf/x6b0TXgK+otTrbOhUZQISB32qRIbYSpP2iaW4fScFRi8rsylMNdQxzanvl9Bbe45jOJcOmR6jlOgRuv8Vg==" workbookSaltValue="IfnDVOy3X5vwnYIRUImyJA==" workbookSpinCount="100000" lockStructure="1"/>
  <bookViews>
    <workbookView xWindow="-32700" yWindow="-8700" windowWidth="29500" windowHeight="24820" xr2:uid="{A061B19D-082B-F645-A000-75ED57C9142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4" i="1" l="1"/>
  <c r="C1" i="1" l="1"/>
  <c r="B23" i="1"/>
  <c r="C45" i="1" s="1"/>
  <c r="C53" i="1" s="1"/>
  <c r="E53" i="1" s="1"/>
  <c r="B14" i="1"/>
  <c r="B45" i="1" s="1"/>
  <c r="D46" i="1" s="1"/>
  <c r="D5" i="1" l="1"/>
  <c r="D53" i="1"/>
  <c r="E50" i="1"/>
  <c r="E47" i="1"/>
  <c r="E51" i="1"/>
  <c r="E49" i="1"/>
  <c r="E46" i="1"/>
  <c r="E48" i="1"/>
  <c r="E52" i="1"/>
  <c r="B25" i="1"/>
  <c r="B15" i="1"/>
  <c r="D47" i="1"/>
  <c r="D49" i="1"/>
  <c r="D50" i="1"/>
  <c r="D51" i="1"/>
  <c r="D48" i="1"/>
  <c r="D52" i="1"/>
  <c r="D6" i="1" l="1"/>
  <c r="E8" i="1" s="1"/>
  <c r="E5" i="1"/>
  <c r="B16" i="1" l="1"/>
  <c r="D7" i="1"/>
  <c r="B6" i="1" s="1"/>
  <c r="B8" i="1" l="1"/>
</calcChain>
</file>

<file path=xl/sharedStrings.xml><?xml version="1.0" encoding="utf-8"?>
<sst xmlns="http://schemas.openxmlformats.org/spreadsheetml/2006/main" count="72" uniqueCount="69">
  <si>
    <t>Where I should be now</t>
  </si>
  <si>
    <t>This Year Annual Goal #</t>
  </si>
  <si>
    <t>This Year Income Goal</t>
  </si>
  <si>
    <t># Closings so Far</t>
  </si>
  <si>
    <t># Pendings</t>
  </si>
  <si>
    <t># of Salable Listing Inventory</t>
  </si>
  <si>
    <t>Total</t>
  </si>
  <si>
    <t>PC or Referral From</t>
  </si>
  <si>
    <t>Marketing (NL, Mail, Signs, FB Ads, etc)</t>
  </si>
  <si>
    <t>Income from Each Source</t>
  </si>
  <si>
    <t>As of this date</t>
  </si>
  <si>
    <t># of HOT Buyers that absolutely WILL buy</t>
  </si>
  <si>
    <t># of HOT Sellers that absoluely WILL sell</t>
  </si>
  <si>
    <t># Percent of Total</t>
  </si>
  <si>
    <t>Income % of Total</t>
  </si>
  <si>
    <t>transactions</t>
  </si>
  <si>
    <t>In ADDITION to the above I will generate</t>
  </si>
  <si>
    <t>The Steps of my plan include:</t>
  </si>
  <si>
    <t>5 Daily Tasks will cause me to meet my goal</t>
  </si>
  <si>
    <t>Time of Day I will do each task:</t>
  </si>
  <si>
    <t># Listings I will sell each month</t>
  </si>
  <si>
    <t># Buyers I will sell each month</t>
  </si>
  <si>
    <t>I will get support from:</t>
  </si>
  <si>
    <t>The specific support I will ask for is:</t>
  </si>
  <si>
    <t>My Celebration of meeting my goal will be___ on (date)</t>
  </si>
  <si>
    <t>task 2</t>
  </si>
  <si>
    <t>task 4</t>
  </si>
  <si>
    <t>task 5</t>
  </si>
  <si>
    <t>8am</t>
  </si>
  <si>
    <t>8:30am</t>
  </si>
  <si>
    <t>10am</t>
  </si>
  <si>
    <t>2pm</t>
  </si>
  <si>
    <t>Income so Far</t>
  </si>
  <si>
    <t>Sources of Business for all Above (Lines 10-14)</t>
  </si>
  <si>
    <t>% of year gone</t>
  </si>
  <si>
    <t>% of year used</t>
  </si>
  <si>
    <t>Need Each Month</t>
  </si>
  <si>
    <t>Approx. Income Pending</t>
  </si>
  <si>
    <t>Approx. Income from Salable Inventory</t>
  </si>
  <si>
    <t>Approx. Income from HOT Future Sellers that WILL sell</t>
  </si>
  <si>
    <t>Approx. Income from HOT Future Buyers that WILL buy</t>
  </si>
  <si>
    <t>YCM YTD Review</t>
  </si>
  <si>
    <t>6pm</t>
  </si>
  <si>
    <t>(Note: This is more critcial toward end of the year)</t>
  </si>
  <si>
    <t>days left/used so far</t>
  </si>
  <si>
    <t>months left to work to close deals this year =</t>
  </si>
  <si>
    <r>
      <rPr>
        <b/>
        <sz val="14"/>
        <color theme="1"/>
        <rFont val="Calibri (Body)"/>
      </rPr>
      <t>In Addition to above</t>
    </r>
    <r>
      <rPr>
        <b/>
        <sz val="14"/>
        <color theme="1"/>
        <rFont val="Calibri"/>
        <family val="2"/>
        <scheme val="minor"/>
      </rPr>
      <t xml:space="preserve">, </t>
    </r>
    <r>
      <rPr>
        <b/>
        <sz val="14"/>
        <color rgb="FFFF0000"/>
        <rFont val="Calibri (Body)"/>
      </rPr>
      <t>Income to Create to Close by year end</t>
    </r>
  </si>
  <si>
    <t xml:space="preserve">The REST of the year I need to: </t>
  </si>
  <si>
    <t>My PLAN the Rest of the Year</t>
  </si>
  <si>
    <t>INSTRUCTIONS: FILL IN YELLOW Only.</t>
  </si>
  <si>
    <t>Green Auto Fills</t>
  </si>
  <si>
    <t>Agent to Agent Referrals for Fee</t>
  </si>
  <si>
    <t>SOI or Referral From</t>
  </si>
  <si>
    <t>Relocation</t>
  </si>
  <si>
    <t>BNI/PC</t>
  </si>
  <si>
    <t>Your Name - then save as a PDF and send to your Coach</t>
  </si>
  <si>
    <t xml:space="preserve"> I can do more of that by taking this action:</t>
  </si>
  <si>
    <t>What is working BEST for me so far this year is:</t>
  </si>
  <si>
    <r>
      <t xml:space="preserve">In Additon to above (with 100% success) I need to </t>
    </r>
    <r>
      <rPr>
        <b/>
        <sz val="16"/>
        <color rgb="FFFF0000"/>
        <rFont val="Calibri (Body)"/>
      </rPr>
      <t>Create an additional -&gt; transctions by November 15th:</t>
    </r>
  </si>
  <si>
    <t>Delete this and Fill in Specifically</t>
  </si>
  <si>
    <t>task 1</t>
  </si>
  <si>
    <t>task 3</t>
  </si>
  <si>
    <t>Who will support you?</t>
  </si>
  <si>
    <t>How will they support you?</t>
  </si>
  <si>
    <t>Enter date of Celebration and what you will do!</t>
  </si>
  <si>
    <t>Networking Group</t>
  </si>
  <si>
    <t xml:space="preserve">Other </t>
  </si>
  <si>
    <t>OPTIONAL Business Sources Analysis</t>
  </si>
  <si>
    <t xml:space="preserve">Total should match 45 above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</si>
</sst>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_([$$-409]* #,##0_);_([$$-409]* \(#,##0\);_([$$-409]* &quot;-&quot;_);_(@_)"/>
  </numFmts>
  <fonts count="2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rgb="FF222222"/>
      <name val="Arial"/>
      <family val="2"/>
    </font>
    <font>
      <b/>
      <sz val="16"/>
      <color rgb="FFFF0000"/>
      <name val="Calibri (Body)"/>
    </font>
    <font>
      <b/>
      <sz val="11"/>
      <color theme="1"/>
      <name val="Calibri (Body)"/>
    </font>
    <font>
      <b/>
      <u/>
      <sz val="1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 (Body)"/>
    </font>
    <font>
      <b/>
      <sz val="14"/>
      <color rgb="FFFF0000"/>
      <name val="Calibri (Body)"/>
    </font>
    <font>
      <b/>
      <sz val="20"/>
      <color theme="9" tint="-0.249977111117893"/>
      <name val="Calibri (Body)"/>
    </font>
    <font>
      <sz val="20"/>
      <color theme="9" tint="-0.249977111117893"/>
      <name val="Calibri"/>
      <family val="2"/>
      <scheme val="minor"/>
    </font>
    <font>
      <b/>
      <u/>
      <sz val="16"/>
      <color theme="1"/>
      <name val="Calibri (Body)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8" fillId="0" borderId="0" xfId="0" applyFont="1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" xfId="0" applyFont="1" applyBorder="1"/>
    <xf numFmtId="164" fontId="12" fillId="4" borderId="3" xfId="0" applyNumberFormat="1" applyFont="1" applyFill="1" applyBorder="1"/>
    <xf numFmtId="0" fontId="15" fillId="0" borderId="0" xfId="0" applyFont="1"/>
    <xf numFmtId="0" fontId="14" fillId="0" borderId="0" xfId="0" applyFont="1" applyAlignment="1">
      <alignment horizontal="center" vertical="center"/>
    </xf>
    <xf numFmtId="0" fontId="4" fillId="0" borderId="5" xfId="0" applyFont="1" applyBorder="1" applyAlignment="1">
      <alignment wrapText="1"/>
    </xf>
    <xf numFmtId="9" fontId="11" fillId="4" borderId="7" xfId="2" applyFont="1" applyFill="1" applyBorder="1"/>
    <xf numFmtId="1" fontId="15" fillId="4" borderId="0" xfId="0" applyNumberFormat="1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1" fillId="0" borderId="8" xfId="0" applyFont="1" applyBorder="1"/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9" fillId="0" borderId="12" xfId="0" applyFont="1" applyBorder="1"/>
    <xf numFmtId="2" fontId="16" fillId="0" borderId="15" xfId="0" applyNumberFormat="1" applyFont="1" applyBorder="1"/>
    <xf numFmtId="0" fontId="0" fillId="0" borderId="13" xfId="0" applyBorder="1"/>
    <xf numFmtId="0" fontId="0" fillId="0" borderId="14" xfId="0" applyBorder="1"/>
    <xf numFmtId="0" fontId="0" fillId="0" borderId="8" xfId="0" applyBorder="1"/>
    <xf numFmtId="0" fontId="0" fillId="0" borderId="0" xfId="0" applyBorder="1"/>
    <xf numFmtId="0" fontId="11" fillId="0" borderId="0" xfId="0" applyFont="1" applyBorder="1"/>
    <xf numFmtId="0" fontId="11" fillId="0" borderId="16" xfId="0" applyFont="1" applyBorder="1"/>
    <xf numFmtId="0" fontId="12" fillId="4" borderId="4" xfId="0" applyFont="1" applyFill="1" applyBorder="1" applyAlignment="1">
      <alignment horizontal="center" wrapText="1"/>
    </xf>
    <xf numFmtId="14" fontId="15" fillId="3" borderId="13" xfId="0" applyNumberFormat="1" applyFont="1" applyFill="1" applyBorder="1"/>
    <xf numFmtId="1" fontId="15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0" fillId="0" borderId="7" xfId="0" applyBorder="1" applyAlignment="1">
      <alignment horizontal="center" vertical="center"/>
    </xf>
    <xf numFmtId="1" fontId="11" fillId="4" borderId="7" xfId="0" applyNumberFormat="1" applyFont="1" applyFill="1" applyBorder="1" applyAlignment="1">
      <alignment horizontal="center" vertical="center"/>
    </xf>
    <xf numFmtId="42" fontId="11" fillId="4" borderId="7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1" fontId="4" fillId="4" borderId="7" xfId="0" applyNumberFormat="1" applyFont="1" applyFill="1" applyBorder="1" applyAlignment="1">
      <alignment horizontal="center" vertical="center"/>
    </xf>
    <xf numFmtId="42" fontId="11" fillId="4" borderId="7" xfId="1" applyNumberFormat="1" applyFont="1" applyFill="1" applyBorder="1" applyAlignment="1">
      <alignment horizontal="center" vertical="center"/>
    </xf>
    <xf numFmtId="42" fontId="11" fillId="0" borderId="7" xfId="1" applyNumberFormat="1" applyFont="1" applyBorder="1" applyAlignment="1">
      <alignment horizontal="center" vertical="center"/>
    </xf>
    <xf numFmtId="0" fontId="10" fillId="0" borderId="16" xfId="0" applyFont="1" applyBorder="1"/>
    <xf numFmtId="0" fontId="11" fillId="5" borderId="7" xfId="0" applyFont="1" applyFill="1" applyBorder="1"/>
    <xf numFmtId="9" fontId="11" fillId="5" borderId="7" xfId="0" applyNumberFormat="1" applyFont="1" applyFill="1" applyBorder="1"/>
    <xf numFmtId="0" fontId="0" fillId="0" borderId="0" xfId="0" applyFill="1" applyBorder="1"/>
    <xf numFmtId="0" fontId="11" fillId="0" borderId="10" xfId="0" applyFont="1" applyFill="1" applyBorder="1"/>
    <xf numFmtId="42" fontId="4" fillId="4" borderId="17" xfId="1" applyNumberFormat="1" applyFont="1" applyFill="1" applyBorder="1" applyAlignment="1">
      <alignment horizontal="center" vertical="center"/>
    </xf>
    <xf numFmtId="0" fontId="13" fillId="6" borderId="0" xfId="0" applyFont="1" applyFill="1"/>
    <xf numFmtId="0" fontId="4" fillId="0" borderId="0" xfId="0" applyFont="1" applyBorder="1"/>
    <xf numFmtId="0" fontId="4" fillId="0" borderId="12" xfId="0" applyFont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1" fillId="0" borderId="14" xfId="0" applyFont="1" applyBorder="1" applyAlignment="1">
      <alignment horizontal="center"/>
    </xf>
    <xf numFmtId="9" fontId="21" fillId="4" borderId="14" xfId="0" applyNumberFormat="1" applyFont="1" applyFill="1" applyBorder="1" applyAlignment="1">
      <alignment horizontal="center"/>
    </xf>
    <xf numFmtId="1" fontId="11" fillId="4" borderId="4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4" borderId="1" xfId="0" applyFont="1" applyFill="1" applyBorder="1" applyAlignment="1">
      <alignment horizontal="center" wrapText="1"/>
    </xf>
    <xf numFmtId="9" fontId="11" fillId="4" borderId="7" xfId="2" applyFont="1" applyFill="1" applyBorder="1" applyAlignment="1">
      <alignment horizontal="center"/>
    </xf>
    <xf numFmtId="0" fontId="3" fillId="0" borderId="5" xfId="0" applyFont="1" applyBorder="1" applyAlignment="1">
      <alignment wrapText="1"/>
    </xf>
    <xf numFmtId="0" fontId="11" fillId="8" borderId="18" xfId="0" applyFont="1" applyFill="1" applyBorder="1" applyAlignment="1">
      <alignment horizontal="left"/>
    </xf>
    <xf numFmtId="0" fontId="0" fillId="8" borderId="18" xfId="0" applyFill="1" applyBorder="1" applyAlignment="1">
      <alignment horizontal="left"/>
    </xf>
    <xf numFmtId="0" fontId="11" fillId="0" borderId="12" xfId="0" applyFont="1" applyBorder="1"/>
    <xf numFmtId="0" fontId="11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wrapText="1"/>
    </xf>
    <xf numFmtId="0" fontId="12" fillId="0" borderId="8" xfId="0" applyFont="1" applyBorder="1"/>
    <xf numFmtId="0" fontId="12" fillId="4" borderId="0" xfId="0" applyFont="1" applyFill="1" applyBorder="1" applyAlignment="1">
      <alignment horizontal="center" vertical="center"/>
    </xf>
    <xf numFmtId="0" fontId="12" fillId="4" borderId="0" xfId="0" applyFont="1" applyFill="1" applyBorder="1"/>
    <xf numFmtId="0" fontId="12" fillId="4" borderId="0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left" vertical="center" wrapText="1"/>
    </xf>
    <xf numFmtId="42" fontId="5" fillId="8" borderId="18" xfId="1" applyNumberFormat="1" applyFont="1" applyFill="1" applyBorder="1" applyAlignment="1">
      <alignment horizontal="left" vertical="center"/>
    </xf>
    <xf numFmtId="0" fontId="13" fillId="8" borderId="18" xfId="0" applyFont="1" applyFill="1" applyBorder="1" applyAlignment="1">
      <alignment horizontal="left" vertical="center"/>
    </xf>
    <xf numFmtId="0" fontId="20" fillId="9" borderId="15" xfId="0" applyFont="1" applyFill="1" applyBorder="1" applyAlignment="1">
      <alignment horizontal="left" vertical="center"/>
    </xf>
    <xf numFmtId="0" fontId="20" fillId="9" borderId="15" xfId="0" applyFont="1" applyFill="1" applyBorder="1"/>
    <xf numFmtId="0" fontId="24" fillId="4" borderId="15" xfId="0" applyFont="1" applyFill="1" applyBorder="1" applyAlignment="1">
      <alignment horizontal="left" vertical="center" indent="4"/>
    </xf>
    <xf numFmtId="0" fontId="25" fillId="4" borderId="13" xfId="0" applyFont="1" applyFill="1" applyBorder="1" applyAlignment="1">
      <alignment horizontal="left" vertical="center" indent="4"/>
    </xf>
    <xf numFmtId="0" fontId="20" fillId="9" borderId="1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top" wrapText="1"/>
    </xf>
    <xf numFmtId="0" fontId="11" fillId="9" borderId="7" xfId="0" applyFont="1" applyFill="1" applyBorder="1" applyAlignment="1">
      <alignment horizontal="center" vertical="center"/>
    </xf>
    <xf numFmtId="42" fontId="11" fillId="9" borderId="7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top" wrapText="1"/>
    </xf>
    <xf numFmtId="0" fontId="26" fillId="2" borderId="12" xfId="0" applyFont="1" applyFill="1" applyBorder="1" applyAlignment="1">
      <alignment horizontal="center" vertical="top" wrapText="1"/>
    </xf>
    <xf numFmtId="42" fontId="11" fillId="9" borderId="7" xfId="1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wrapText="1"/>
    </xf>
    <xf numFmtId="0" fontId="7" fillId="9" borderId="1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15" fillId="9" borderId="0" xfId="0" applyFont="1" applyFill="1" applyAlignment="1">
      <alignment horizontal="center" vertical="center"/>
    </xf>
    <xf numFmtId="0" fontId="12" fillId="9" borderId="0" xfId="0" applyFont="1" applyFill="1" applyAlignment="1">
      <alignment horizontal="center" vertical="center"/>
    </xf>
    <xf numFmtId="0" fontId="12" fillId="9" borderId="0" xfId="0" applyFont="1" applyFill="1" applyAlignment="1">
      <alignment horizontal="left" vertical="center"/>
    </xf>
    <xf numFmtId="0" fontId="0" fillId="9" borderId="0" xfId="0" applyFill="1" applyAlignment="1">
      <alignment horizontal="left" vertical="center"/>
    </xf>
    <xf numFmtId="0" fontId="0" fillId="9" borderId="0" xfId="0" applyFill="1" applyAlignment="1">
      <alignment horizontal="center"/>
    </xf>
    <xf numFmtId="0" fontId="2" fillId="9" borderId="0" xfId="0" applyFont="1" applyFill="1" applyAlignment="1">
      <alignment horizontal="center" wrapText="1"/>
    </xf>
    <xf numFmtId="0" fontId="11" fillId="9" borderId="7" xfId="0" applyFont="1" applyFill="1" applyBorder="1" applyAlignment="1">
      <alignment horizontal="center" vertical="center" wrapText="1"/>
    </xf>
    <xf numFmtId="0" fontId="11" fillId="9" borderId="7" xfId="0" applyFont="1" applyFill="1" applyBorder="1"/>
    <xf numFmtId="0" fontId="0" fillId="0" borderId="0" xfId="0" applyBorder="1" applyAlignment="1">
      <alignment horizontal="center"/>
    </xf>
    <xf numFmtId="0" fontId="6" fillId="7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0" fontId="0" fillId="7" borderId="0" xfId="0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165" fontId="13" fillId="0" borderId="0" xfId="1" applyNumberFormat="1" applyFont="1" applyFill="1" applyBorder="1" applyAlignment="1">
      <alignment horizontal="center" vertical="center" wrapText="1"/>
    </xf>
    <xf numFmtId="165" fontId="13" fillId="0" borderId="0" xfId="1" applyNumberFormat="1" applyFont="1" applyFill="1" applyBorder="1" applyAlignment="1">
      <alignment horizontal="right" vertical="center" wrapText="1"/>
    </xf>
    <xf numFmtId="42" fontId="13" fillId="0" borderId="0" xfId="0" applyNumberFormat="1" applyFont="1" applyFill="1" applyBorder="1" applyAlignment="1">
      <alignment horizontal="right" vertical="center"/>
    </xf>
    <xf numFmtId="42" fontId="13" fillId="0" borderId="0" xfId="0" applyNumberFormat="1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right"/>
    </xf>
    <xf numFmtId="0" fontId="11" fillId="9" borderId="0" xfId="0" applyFont="1" applyFill="1" applyBorder="1" applyAlignment="1">
      <alignment horizontal="center" vertical="center"/>
    </xf>
    <xf numFmtId="164" fontId="11" fillId="9" borderId="8" xfId="0" applyNumberFormat="1" applyFont="1" applyFill="1" applyBorder="1"/>
    <xf numFmtId="164" fontId="11" fillId="9" borderId="9" xfId="0" applyNumberFormat="1" applyFont="1" applyFill="1" applyBorder="1"/>
    <xf numFmtId="0" fontId="2" fillId="8" borderId="1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84056-E169-A447-A709-0164E2E6D04D}">
  <sheetPr>
    <pageSetUpPr fitToPage="1"/>
  </sheetPr>
  <dimension ref="A1:F74"/>
  <sheetViews>
    <sheetView tabSelected="1" zoomScale="135" zoomScaleNormal="110" workbookViewId="0">
      <selection activeCell="D53" sqref="D53"/>
    </sheetView>
  </sheetViews>
  <sheetFormatPr baseColWidth="10" defaultColWidth="11" defaultRowHeight="16" x14ac:dyDescent="0.2"/>
  <cols>
    <col min="1" max="1" width="64" customWidth="1"/>
    <col min="2" max="2" width="20.1640625" style="4" customWidth="1"/>
    <col min="3" max="3" width="27.83203125" customWidth="1"/>
    <col min="4" max="4" width="16.5" customWidth="1"/>
    <col min="5" max="5" width="15.5" style="53" customWidth="1"/>
    <col min="6" max="7" width="19.33203125" customWidth="1"/>
  </cols>
  <sheetData>
    <row r="1" spans="1:5" ht="35" thickBot="1" x14ac:dyDescent="0.45">
      <c r="A1" s="16" t="s">
        <v>41</v>
      </c>
      <c r="B1" s="12" t="s">
        <v>10</v>
      </c>
      <c r="C1" s="25">
        <f ca="1">TODAY()</f>
        <v>44368</v>
      </c>
      <c r="D1" s="17"/>
      <c r="E1" s="46"/>
    </row>
    <row r="2" spans="1:5" ht="57" customHeight="1" thickBot="1" x14ac:dyDescent="0.3">
      <c r="A2" s="74" t="s">
        <v>55</v>
      </c>
      <c r="B2" s="70" t="s">
        <v>49</v>
      </c>
      <c r="C2" s="71"/>
      <c r="D2" s="72" t="s">
        <v>50</v>
      </c>
      <c r="E2" s="73"/>
    </row>
    <row r="3" spans="1:5" ht="83" customHeight="1" thickBot="1" x14ac:dyDescent="0.25">
      <c r="A3" s="78" t="s">
        <v>57</v>
      </c>
      <c r="B3" s="79" t="s">
        <v>56</v>
      </c>
      <c r="C3" s="75"/>
      <c r="D3" s="75"/>
      <c r="E3" s="47"/>
    </row>
    <row r="4" spans="1:5" ht="8" customHeight="1" x14ac:dyDescent="0.2">
      <c r="A4" s="20"/>
      <c r="B4" s="28"/>
      <c r="C4" s="21"/>
      <c r="D4" s="21"/>
      <c r="E4" s="48"/>
    </row>
    <row r="5" spans="1:5" ht="21" x14ac:dyDescent="0.25">
      <c r="A5" s="13" t="s">
        <v>1</v>
      </c>
      <c r="B5" s="76">
        <v>28</v>
      </c>
      <c r="C5" s="38" t="s">
        <v>44</v>
      </c>
      <c r="D5" s="38">
        <f ca="1">DATE(YEAR(C1),12,31)-C1</f>
        <v>193</v>
      </c>
      <c r="E5" s="49">
        <f ca="1">365-D5</f>
        <v>172</v>
      </c>
    </row>
    <row r="6" spans="1:5" ht="21" x14ac:dyDescent="0.25">
      <c r="A6" s="13" t="s">
        <v>0</v>
      </c>
      <c r="B6" s="29">
        <f ca="1">B5*D7</f>
        <v>13.194520547945205</v>
      </c>
      <c r="C6" s="38" t="s">
        <v>35</v>
      </c>
      <c r="D6" s="39">
        <f ca="1">D5/365</f>
        <v>0.52876712328767128</v>
      </c>
      <c r="E6" s="50">
        <v>1</v>
      </c>
    </row>
    <row r="7" spans="1:5" ht="22" thickBot="1" x14ac:dyDescent="0.3">
      <c r="A7" s="13" t="s">
        <v>2</v>
      </c>
      <c r="B7" s="77">
        <v>168000</v>
      </c>
      <c r="C7" s="38" t="s">
        <v>34</v>
      </c>
      <c r="D7" s="39">
        <f ca="1">E6-D6</f>
        <v>0.47123287671232872</v>
      </c>
      <c r="E7" s="49"/>
    </row>
    <row r="8" spans="1:5" ht="22" thickBot="1" x14ac:dyDescent="0.3">
      <c r="A8" s="13" t="s">
        <v>0</v>
      </c>
      <c r="B8" s="30">
        <f ca="1">B7*D7</f>
        <v>79167.123287671231</v>
      </c>
      <c r="C8" s="37" t="s">
        <v>45</v>
      </c>
      <c r="D8" s="23"/>
      <c r="E8" s="51">
        <f ca="1">(320*D6)/30</f>
        <v>5.6401826484018276</v>
      </c>
    </row>
    <row r="9" spans="1:5" ht="21" x14ac:dyDescent="0.25">
      <c r="A9" s="13" t="s">
        <v>3</v>
      </c>
      <c r="B9" s="76">
        <v>4</v>
      </c>
      <c r="C9" s="22"/>
      <c r="D9" s="22"/>
      <c r="E9" s="49"/>
    </row>
    <row r="10" spans="1:5" ht="21" x14ac:dyDescent="0.25">
      <c r="A10" s="13" t="s">
        <v>4</v>
      </c>
      <c r="B10" s="76">
        <v>2</v>
      </c>
      <c r="C10" s="22"/>
      <c r="D10" s="22"/>
      <c r="E10" s="49"/>
    </row>
    <row r="11" spans="1:5" ht="21" x14ac:dyDescent="0.25">
      <c r="A11" s="13" t="s">
        <v>5</v>
      </c>
      <c r="B11" s="76">
        <v>2</v>
      </c>
      <c r="C11" s="22"/>
      <c r="D11" s="22"/>
      <c r="E11" s="49"/>
    </row>
    <row r="12" spans="1:5" ht="21" x14ac:dyDescent="0.25">
      <c r="A12" s="13" t="s">
        <v>11</v>
      </c>
      <c r="B12" s="76">
        <v>1</v>
      </c>
      <c r="C12" s="22"/>
      <c r="D12" s="22"/>
      <c r="E12" s="49"/>
    </row>
    <row r="13" spans="1:5" ht="21" x14ac:dyDescent="0.25">
      <c r="A13" s="13" t="s">
        <v>12</v>
      </c>
      <c r="B13" s="76">
        <v>2</v>
      </c>
      <c r="C13" s="22"/>
      <c r="D13" s="22"/>
      <c r="E13" s="49"/>
    </row>
    <row r="14" spans="1:5" ht="22" thickBot="1" x14ac:dyDescent="0.3">
      <c r="A14" s="14" t="s">
        <v>6</v>
      </c>
      <c r="B14" s="32">
        <f>B9+B10+B11+B12+B13</f>
        <v>11</v>
      </c>
      <c r="C14" s="22"/>
      <c r="D14" s="22"/>
      <c r="E14" s="49"/>
    </row>
    <row r="15" spans="1:5" ht="43" customHeight="1" thickBot="1" x14ac:dyDescent="0.3">
      <c r="A15" s="9" t="s">
        <v>58</v>
      </c>
      <c r="B15" s="33">
        <f xml:space="preserve"> B5-B14</f>
        <v>17</v>
      </c>
      <c r="C15" s="44" t="s">
        <v>15</v>
      </c>
      <c r="D15" s="22"/>
      <c r="E15" s="49"/>
    </row>
    <row r="16" spans="1:5" ht="23" thickBot="1" x14ac:dyDescent="0.3">
      <c r="A16" s="9" t="s">
        <v>36</v>
      </c>
      <c r="B16" s="34">
        <f ca="1">B15/E8</f>
        <v>3.0140867875647661</v>
      </c>
      <c r="C16" s="5" t="s">
        <v>15</v>
      </c>
      <c r="D16" s="22"/>
      <c r="E16" s="49"/>
    </row>
    <row r="17" spans="1:6" ht="22" thickBot="1" x14ac:dyDescent="0.3">
      <c r="A17" s="13"/>
      <c r="B17" s="31"/>
      <c r="C17" s="22"/>
      <c r="D17" s="22"/>
      <c r="E17" s="49"/>
    </row>
    <row r="18" spans="1:6" ht="44" customHeight="1" thickBot="1" x14ac:dyDescent="0.3">
      <c r="A18" s="45" t="s">
        <v>32</v>
      </c>
      <c r="B18" s="80">
        <v>51269</v>
      </c>
      <c r="C18" s="81"/>
      <c r="D18" s="41"/>
      <c r="E18" s="52"/>
      <c r="F18" s="40"/>
    </row>
    <row r="19" spans="1:6" ht="21" x14ac:dyDescent="0.25">
      <c r="A19" s="13" t="s">
        <v>37</v>
      </c>
      <c r="B19" s="80">
        <v>27775</v>
      </c>
      <c r="C19" s="22"/>
      <c r="D19" s="22"/>
      <c r="E19" s="49"/>
    </row>
    <row r="20" spans="1:6" ht="21" x14ac:dyDescent="0.25">
      <c r="A20" s="13" t="s">
        <v>38</v>
      </c>
      <c r="B20" s="80">
        <v>32000</v>
      </c>
      <c r="C20" s="22"/>
      <c r="D20" s="22"/>
      <c r="E20" s="49"/>
    </row>
    <row r="21" spans="1:6" ht="21" x14ac:dyDescent="0.25">
      <c r="A21" s="13" t="s">
        <v>40</v>
      </c>
      <c r="B21" s="80">
        <v>0</v>
      </c>
      <c r="C21" s="22"/>
      <c r="D21" s="22"/>
      <c r="E21" s="49"/>
    </row>
    <row r="22" spans="1:6" ht="21" x14ac:dyDescent="0.25">
      <c r="A22" s="13" t="s">
        <v>39</v>
      </c>
      <c r="B22" s="80">
        <v>24500</v>
      </c>
      <c r="C22" s="22"/>
      <c r="D22" s="22"/>
      <c r="E22" s="49"/>
    </row>
    <row r="23" spans="1:6" ht="21" x14ac:dyDescent="0.25">
      <c r="A23" s="14" t="s">
        <v>6</v>
      </c>
      <c r="B23" s="35">
        <f>B18+B19+B20+B21+B22</f>
        <v>135544</v>
      </c>
      <c r="C23" s="22"/>
      <c r="D23" s="22"/>
      <c r="E23" s="49"/>
    </row>
    <row r="24" spans="1:6" ht="22" thickBot="1" x14ac:dyDescent="0.3">
      <c r="A24" s="15"/>
      <c r="B24" s="36"/>
      <c r="C24" s="22"/>
      <c r="D24" s="22"/>
      <c r="E24" s="49"/>
    </row>
    <row r="25" spans="1:6" ht="22" thickBot="1" x14ac:dyDescent="0.3">
      <c r="A25" s="57" t="s">
        <v>46</v>
      </c>
      <c r="B25" s="42">
        <f>B7-B23</f>
        <v>32456</v>
      </c>
      <c r="C25" s="22"/>
      <c r="D25" s="22"/>
      <c r="E25" s="49"/>
    </row>
    <row r="26" spans="1:6" s="4" customFormat="1" ht="50" customHeight="1" thickBot="1" x14ac:dyDescent="0.25">
      <c r="A26" s="82" t="s">
        <v>47</v>
      </c>
      <c r="B26" s="83" t="s">
        <v>59</v>
      </c>
      <c r="C26" s="84"/>
      <c r="D26" s="84"/>
      <c r="E26" s="85"/>
    </row>
    <row r="27" spans="1:6" ht="31" x14ac:dyDescent="0.35">
      <c r="A27" s="1" t="s">
        <v>48</v>
      </c>
    </row>
    <row r="28" spans="1:6" ht="21" x14ac:dyDescent="0.2">
      <c r="A28" s="8" t="s">
        <v>16</v>
      </c>
    </row>
    <row r="29" spans="1:6" ht="26" x14ac:dyDescent="0.3">
      <c r="A29" s="7" t="s">
        <v>20</v>
      </c>
      <c r="B29" s="86">
        <v>2</v>
      </c>
    </row>
    <row r="30" spans="1:6" ht="26" x14ac:dyDescent="0.3">
      <c r="A30" s="7" t="s">
        <v>21</v>
      </c>
      <c r="B30" s="11">
        <v>0</v>
      </c>
    </row>
    <row r="31" spans="1:6" ht="26" x14ac:dyDescent="0.3">
      <c r="A31" s="7"/>
      <c r="B31" s="26"/>
    </row>
    <row r="32" spans="1:6" ht="34" x14ac:dyDescent="0.2">
      <c r="A32" s="87" t="s">
        <v>17</v>
      </c>
      <c r="B32" s="88" t="s">
        <v>18</v>
      </c>
      <c r="C32" s="89"/>
      <c r="D32" s="89"/>
      <c r="E32" s="90"/>
      <c r="F32" s="91" t="s">
        <v>19</v>
      </c>
    </row>
    <row r="33" spans="1:6" ht="24" x14ac:dyDescent="0.3">
      <c r="A33" s="43">
        <v>1</v>
      </c>
      <c r="B33" s="92" t="s">
        <v>60</v>
      </c>
      <c r="C33" s="92"/>
      <c r="D33" s="92"/>
      <c r="E33" s="92"/>
      <c r="F33" s="93" t="s">
        <v>28</v>
      </c>
    </row>
    <row r="34" spans="1:6" ht="24" x14ac:dyDescent="0.3">
      <c r="A34" s="43">
        <v>2</v>
      </c>
      <c r="B34" s="92" t="s">
        <v>25</v>
      </c>
      <c r="C34" s="92"/>
      <c r="D34" s="92"/>
      <c r="E34" s="92"/>
      <c r="F34" s="93" t="s">
        <v>29</v>
      </c>
    </row>
    <row r="35" spans="1:6" ht="24" x14ac:dyDescent="0.3">
      <c r="A35" s="43">
        <v>3</v>
      </c>
      <c r="B35" s="92" t="s">
        <v>61</v>
      </c>
      <c r="C35" s="92"/>
      <c r="D35" s="92"/>
      <c r="E35" s="92"/>
      <c r="F35" s="93" t="s">
        <v>30</v>
      </c>
    </row>
    <row r="36" spans="1:6" ht="24" x14ac:dyDescent="0.3">
      <c r="A36" s="43">
        <v>4</v>
      </c>
      <c r="B36" s="92" t="s">
        <v>26</v>
      </c>
      <c r="C36" s="92"/>
      <c r="D36" s="92"/>
      <c r="E36" s="92"/>
      <c r="F36" s="93" t="s">
        <v>31</v>
      </c>
    </row>
    <row r="37" spans="1:6" ht="24" x14ac:dyDescent="0.3">
      <c r="A37" s="43">
        <v>5</v>
      </c>
      <c r="B37" s="92" t="s">
        <v>27</v>
      </c>
      <c r="C37" s="92"/>
      <c r="D37" s="92"/>
      <c r="E37" s="92"/>
      <c r="F37" s="93" t="s">
        <v>42</v>
      </c>
    </row>
    <row r="38" spans="1:6" ht="21" x14ac:dyDescent="0.25">
      <c r="A38" s="2"/>
      <c r="B38" s="3"/>
      <c r="C38" s="2"/>
      <c r="D38" s="2"/>
      <c r="E38" s="54"/>
      <c r="F38" s="2"/>
    </row>
    <row r="39" spans="1:6" ht="27" x14ac:dyDescent="0.3">
      <c r="A39" s="27" t="s">
        <v>22</v>
      </c>
      <c r="B39" s="92" t="s">
        <v>62</v>
      </c>
      <c r="C39" s="92"/>
      <c r="D39" s="92"/>
      <c r="E39" s="92"/>
      <c r="F39" s="92"/>
    </row>
    <row r="40" spans="1:6" ht="27" x14ac:dyDescent="0.3">
      <c r="A40" s="27" t="s">
        <v>23</v>
      </c>
      <c r="B40" s="92" t="s">
        <v>63</v>
      </c>
      <c r="C40" s="92"/>
      <c r="D40" s="92"/>
      <c r="E40" s="92"/>
      <c r="F40" s="92"/>
    </row>
    <row r="41" spans="1:6" ht="54" x14ac:dyDescent="0.3">
      <c r="A41" s="27" t="s">
        <v>24</v>
      </c>
      <c r="B41" s="92" t="s">
        <v>64</v>
      </c>
      <c r="C41" s="92"/>
      <c r="D41" s="92"/>
      <c r="E41" s="92"/>
      <c r="F41" s="92"/>
    </row>
    <row r="42" spans="1:6" ht="21" x14ac:dyDescent="0.25">
      <c r="A42" s="2"/>
    </row>
    <row r="43" spans="1:6" ht="36" customHeight="1" thickBot="1" x14ac:dyDescent="0.3">
      <c r="A43" s="67" t="s">
        <v>67</v>
      </c>
      <c r="B43" s="68" t="s">
        <v>43</v>
      </c>
      <c r="C43" s="69"/>
      <c r="D43" s="69"/>
      <c r="E43" s="58"/>
      <c r="F43" s="59"/>
    </row>
    <row r="44" spans="1:6" ht="45" thickBot="1" x14ac:dyDescent="0.3">
      <c r="A44" s="60"/>
      <c r="B44" s="61"/>
      <c r="C44" s="62" t="s">
        <v>9</v>
      </c>
      <c r="D44" s="24" t="s">
        <v>13</v>
      </c>
      <c r="E44" s="55" t="s">
        <v>14</v>
      </c>
      <c r="F44" s="18"/>
    </row>
    <row r="45" spans="1:6" ht="21" x14ac:dyDescent="0.25">
      <c r="A45" s="63" t="s">
        <v>33</v>
      </c>
      <c r="B45" s="64">
        <f>B14</f>
        <v>11</v>
      </c>
      <c r="C45" s="6">
        <f>B23</f>
        <v>135544</v>
      </c>
      <c r="D45" s="65"/>
      <c r="E45" s="66"/>
      <c r="F45" s="19"/>
    </row>
    <row r="46" spans="1:6" ht="21" x14ac:dyDescent="0.25">
      <c r="A46" s="13" t="s">
        <v>52</v>
      </c>
      <c r="B46" s="109">
        <v>3</v>
      </c>
      <c r="C46" s="110">
        <v>27700</v>
      </c>
      <c r="D46" s="10">
        <f>B46/B45</f>
        <v>0.27272727272727271</v>
      </c>
      <c r="E46" s="56">
        <f>C46/C45</f>
        <v>0.20436168329103466</v>
      </c>
      <c r="F46" s="19"/>
    </row>
    <row r="47" spans="1:6" ht="21" x14ac:dyDescent="0.25">
      <c r="A47" s="13" t="s">
        <v>7</v>
      </c>
      <c r="B47" s="109">
        <v>2</v>
      </c>
      <c r="C47" s="110">
        <v>22088</v>
      </c>
      <c r="D47" s="10">
        <f>B47/B45</f>
        <v>0.18181818181818182</v>
      </c>
      <c r="E47" s="56">
        <f>C47/C45</f>
        <v>0.16295815380983297</v>
      </c>
      <c r="F47" s="19"/>
    </row>
    <row r="48" spans="1:6" ht="21" x14ac:dyDescent="0.25">
      <c r="A48" s="13" t="s">
        <v>65</v>
      </c>
      <c r="B48" s="109">
        <v>2</v>
      </c>
      <c r="C48" s="110">
        <v>33686</v>
      </c>
      <c r="D48" s="10">
        <f>B48/B45</f>
        <v>0.18181818181818182</v>
      </c>
      <c r="E48" s="56">
        <f>C48/C45</f>
        <v>0.24852446438057016</v>
      </c>
      <c r="F48" s="19"/>
    </row>
    <row r="49" spans="1:6" ht="21" x14ac:dyDescent="0.25">
      <c r="A49" s="13" t="s">
        <v>51</v>
      </c>
      <c r="B49" s="109">
        <v>2</v>
      </c>
      <c r="C49" s="110">
        <v>32270</v>
      </c>
      <c r="D49" s="10">
        <f>B49/B45</f>
        <v>0.18181818181818182</v>
      </c>
      <c r="E49" s="56">
        <f>C49/C45</f>
        <v>0.23807767219500678</v>
      </c>
      <c r="F49" s="19"/>
    </row>
    <row r="50" spans="1:6" ht="21" x14ac:dyDescent="0.25">
      <c r="A50" s="13" t="s">
        <v>8</v>
      </c>
      <c r="B50" s="109">
        <v>0</v>
      </c>
      <c r="C50" s="110">
        <v>0</v>
      </c>
      <c r="D50" s="10">
        <f>B50/B45</f>
        <v>0</v>
      </c>
      <c r="E50" s="56">
        <f>C50/C45</f>
        <v>0</v>
      </c>
      <c r="F50" s="19"/>
    </row>
    <row r="51" spans="1:6" ht="21" x14ac:dyDescent="0.25">
      <c r="A51" s="13" t="s">
        <v>54</v>
      </c>
      <c r="B51" s="109">
        <v>1</v>
      </c>
      <c r="C51" s="110">
        <v>10200</v>
      </c>
      <c r="D51" s="10">
        <f>B51/B45</f>
        <v>9.0909090909090912E-2</v>
      </c>
      <c r="E51" s="56">
        <f>C51/C45</f>
        <v>7.5252316590922505E-2</v>
      </c>
      <c r="F51" s="19"/>
    </row>
    <row r="52" spans="1:6" ht="21" x14ac:dyDescent="0.25">
      <c r="A52" s="13" t="s">
        <v>53</v>
      </c>
      <c r="B52" s="109">
        <v>1</v>
      </c>
      <c r="C52" s="110">
        <v>9600</v>
      </c>
      <c r="D52" s="10">
        <f>B52/B45</f>
        <v>9.0909090909090912E-2</v>
      </c>
      <c r="E52" s="56">
        <f>C52/C45</f>
        <v>7.0825709732632941E-2</v>
      </c>
      <c r="F52" s="19"/>
    </row>
    <row r="53" spans="1:6" ht="22" thickBot="1" x14ac:dyDescent="0.3">
      <c r="A53" s="13" t="s">
        <v>66</v>
      </c>
      <c r="B53" s="109">
        <v>0</v>
      </c>
      <c r="C53" s="111">
        <f>C45-C46-C47-C48-C49-C50-C51-C52</f>
        <v>0</v>
      </c>
      <c r="D53" s="10">
        <f>B53/B45</f>
        <v>0</v>
      </c>
      <c r="E53" s="56">
        <f>C53/C45</f>
        <v>0</v>
      </c>
      <c r="F53" s="19"/>
    </row>
    <row r="54" spans="1:6" ht="17" thickBot="1" x14ac:dyDescent="0.25">
      <c r="A54" s="108" t="s">
        <v>68</v>
      </c>
      <c r="B54" s="112">
        <f>SUM(B46:B53)</f>
        <v>11</v>
      </c>
      <c r="C54" s="21"/>
      <c r="D54" s="21"/>
      <c r="E54" s="94"/>
      <c r="F54" s="19"/>
    </row>
    <row r="55" spans="1:6" s="21" customFormat="1" ht="26" x14ac:dyDescent="0.3">
      <c r="A55" s="95"/>
      <c r="B55" s="96"/>
      <c r="C55" s="97"/>
      <c r="D55" s="97"/>
      <c r="E55" s="98"/>
      <c r="F55" s="97"/>
    </row>
    <row r="56" spans="1:6" s="21" customFormat="1" ht="24" x14ac:dyDescent="0.25">
      <c r="A56" s="99"/>
      <c r="B56" s="100"/>
      <c r="E56" s="94"/>
    </row>
    <row r="57" spans="1:6" s="21" customFormat="1" ht="24" x14ac:dyDescent="0.25">
      <c r="A57" s="99"/>
      <c r="B57" s="100"/>
      <c r="E57" s="94"/>
    </row>
    <row r="58" spans="1:6" s="21" customFormat="1" ht="24" x14ac:dyDescent="0.25">
      <c r="A58" s="99"/>
      <c r="B58" s="100"/>
      <c r="E58" s="94"/>
    </row>
    <row r="59" spans="1:6" s="21" customFormat="1" ht="24" x14ac:dyDescent="0.3">
      <c r="A59" s="101"/>
      <c r="B59" s="102"/>
      <c r="E59" s="94"/>
    </row>
    <row r="60" spans="1:6" s="21" customFormat="1" ht="24" x14ac:dyDescent="0.25">
      <c r="A60" s="99"/>
      <c r="B60" s="104"/>
      <c r="E60" s="94"/>
    </row>
    <row r="61" spans="1:6" s="21" customFormat="1" ht="24" x14ac:dyDescent="0.25">
      <c r="A61" s="99"/>
      <c r="B61" s="104"/>
      <c r="E61" s="94"/>
    </row>
    <row r="62" spans="1:6" s="21" customFormat="1" ht="24" x14ac:dyDescent="0.25">
      <c r="A62" s="99"/>
      <c r="B62" s="104"/>
      <c r="E62" s="94"/>
    </row>
    <row r="63" spans="1:6" s="21" customFormat="1" ht="24" x14ac:dyDescent="0.25">
      <c r="A63" s="99"/>
      <c r="B63" s="104"/>
      <c r="E63" s="94"/>
    </row>
    <row r="64" spans="1:6" s="21" customFormat="1" ht="24" x14ac:dyDescent="0.25">
      <c r="A64" s="99"/>
      <c r="B64" s="104"/>
      <c r="E64" s="94"/>
    </row>
    <row r="65" spans="1:5" s="21" customFormat="1" ht="24" x14ac:dyDescent="0.25">
      <c r="A65" s="99"/>
      <c r="B65" s="104"/>
      <c r="E65" s="94"/>
    </row>
    <row r="66" spans="1:5" s="21" customFormat="1" ht="24" x14ac:dyDescent="0.25">
      <c r="A66" s="99"/>
      <c r="B66" s="104"/>
      <c r="E66" s="94"/>
    </row>
    <row r="67" spans="1:5" s="21" customFormat="1" ht="24" x14ac:dyDescent="0.25">
      <c r="A67" s="99"/>
      <c r="B67" s="104"/>
      <c r="E67" s="94"/>
    </row>
    <row r="68" spans="1:5" s="21" customFormat="1" ht="24" x14ac:dyDescent="0.25">
      <c r="A68" s="99"/>
      <c r="B68" s="104"/>
      <c r="E68" s="94"/>
    </row>
    <row r="69" spans="1:5" s="21" customFormat="1" ht="24" x14ac:dyDescent="0.25">
      <c r="A69" s="99"/>
      <c r="B69" s="104"/>
      <c r="E69" s="94"/>
    </row>
    <row r="70" spans="1:5" s="21" customFormat="1" ht="24" x14ac:dyDescent="0.25">
      <c r="A70" s="99"/>
      <c r="B70" s="104"/>
      <c r="E70" s="94"/>
    </row>
    <row r="71" spans="1:5" s="21" customFormat="1" ht="37" customHeight="1" x14ac:dyDescent="0.3">
      <c r="A71" s="103"/>
      <c r="B71" s="105"/>
      <c r="E71" s="94"/>
    </row>
    <row r="72" spans="1:5" s="21" customFormat="1" ht="31" customHeight="1" x14ac:dyDescent="0.3">
      <c r="A72" s="103"/>
      <c r="B72" s="106"/>
      <c r="E72" s="94"/>
    </row>
    <row r="73" spans="1:5" s="21" customFormat="1" ht="33" customHeight="1" x14ac:dyDescent="0.3">
      <c r="A73" s="103"/>
      <c r="B73" s="107"/>
      <c r="E73" s="94"/>
    </row>
    <row r="74" spans="1:5" s="21" customFormat="1" ht="32" customHeight="1" x14ac:dyDescent="0.3">
      <c r="A74" s="103"/>
      <c r="B74" s="107"/>
      <c r="E74" s="94"/>
    </row>
  </sheetData>
  <mergeCells count="10">
    <mergeCell ref="B36:E36"/>
    <mergeCell ref="B37:E37"/>
    <mergeCell ref="B39:F39"/>
    <mergeCell ref="B40:F40"/>
    <mergeCell ref="B41:F41"/>
    <mergeCell ref="B3:D3"/>
    <mergeCell ref="B26:E26"/>
    <mergeCell ref="B33:E33"/>
    <mergeCell ref="B34:E34"/>
    <mergeCell ref="B35:E35"/>
  </mergeCells>
  <pageMargins left="0.25" right="0.25" top="0.75" bottom="0.75" header="0.3" footer="0.3"/>
  <pageSetup scale="37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Stott</dc:creator>
  <cp:lastModifiedBy>Donna Stott</cp:lastModifiedBy>
  <cp:lastPrinted>2020-07-20T17:47:51Z</cp:lastPrinted>
  <dcterms:created xsi:type="dcterms:W3CDTF">2019-06-24T12:57:05Z</dcterms:created>
  <dcterms:modified xsi:type="dcterms:W3CDTF">2021-06-21T20:35:57Z</dcterms:modified>
</cp:coreProperties>
</file>