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stott/Desktop/IO Newsletter Stuff/Monthly Emails/"/>
    </mc:Choice>
  </mc:AlternateContent>
  <xr:revisionPtr revIDLastSave="0" documentId="13_ncr:1_{9D9627D9-1A1F-F540-B6C1-DADEAA774AD8}" xr6:coauthVersionLast="45" xr6:coauthVersionMax="45" xr10:uidLastSave="{00000000-0000-0000-0000-000000000000}"/>
  <bookViews>
    <workbookView xWindow="-33480" yWindow="500" windowWidth="38400" windowHeight="19400" activeTab="1" xr2:uid="{33DF093D-DDB2-0D43-AEF4-FDA4D5C6FE7B}"/>
  </bookViews>
  <sheets>
    <sheet name="2020" sheetId="1" r:id="rId1"/>
    <sheet name="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2" l="1"/>
  <c r="G14" i="2"/>
  <c r="F14" i="2"/>
  <c r="E14" i="2"/>
  <c r="D14" i="2"/>
  <c r="C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G16" i="2" l="1"/>
  <c r="I14" i="2"/>
  <c r="I16" i="2"/>
  <c r="J14" i="2"/>
  <c r="H28" i="2"/>
  <c r="G28" i="2"/>
  <c r="F28" i="2"/>
  <c r="E28" i="2"/>
  <c r="D28" i="2"/>
  <c r="C28" i="2"/>
  <c r="J27" i="2"/>
  <c r="I27" i="2"/>
  <c r="J26" i="2"/>
  <c r="I26" i="2"/>
  <c r="J24" i="2"/>
  <c r="I24" i="2"/>
  <c r="J25" i="2"/>
  <c r="I25" i="2"/>
  <c r="J23" i="2"/>
  <c r="I23" i="2"/>
  <c r="J22" i="2"/>
  <c r="I22" i="2"/>
  <c r="J21" i="2"/>
  <c r="I21" i="2"/>
  <c r="G30" i="2" l="1"/>
  <c r="I30" i="2"/>
  <c r="I28" i="2"/>
  <c r="J28" i="2"/>
  <c r="H43" i="2"/>
  <c r="G43" i="2"/>
  <c r="G45" i="2" s="1"/>
  <c r="F43" i="2"/>
  <c r="E43" i="2"/>
  <c r="D43" i="2"/>
  <c r="C43" i="2"/>
  <c r="J42" i="2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I45" i="2" l="1"/>
  <c r="J43" i="2"/>
  <c r="I43" i="2"/>
  <c r="H58" i="2"/>
  <c r="G58" i="2"/>
  <c r="F58" i="2"/>
  <c r="E58" i="2"/>
  <c r="D58" i="2"/>
  <c r="C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I58" i="2" l="1"/>
  <c r="G60" i="2"/>
  <c r="I60" i="2"/>
  <c r="J58" i="2"/>
  <c r="M90" i="2"/>
  <c r="M91" i="2"/>
  <c r="M92" i="2"/>
  <c r="M93" i="2"/>
  <c r="M94" i="2"/>
  <c r="M95" i="2"/>
  <c r="M89" i="2"/>
  <c r="F110" i="2"/>
  <c r="C110" i="2"/>
  <c r="I108" i="2"/>
  <c r="J108" i="2"/>
  <c r="I109" i="2"/>
  <c r="J109" i="2"/>
  <c r="I104" i="2"/>
  <c r="J104" i="2"/>
  <c r="I105" i="2"/>
  <c r="J105" i="2"/>
  <c r="I106" i="2"/>
  <c r="J106" i="2"/>
  <c r="I107" i="2"/>
  <c r="J107" i="2"/>
  <c r="J103" i="2"/>
  <c r="I103" i="2"/>
  <c r="H110" i="2"/>
  <c r="G110" i="2"/>
  <c r="E110" i="2"/>
  <c r="D110" i="2"/>
  <c r="J110" i="2" l="1"/>
  <c r="G112" i="2"/>
  <c r="I112" i="2"/>
  <c r="I110" i="2"/>
  <c r="H92" i="2"/>
  <c r="G92" i="2"/>
  <c r="E92" i="2"/>
  <c r="D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92" i="2" l="1"/>
  <c r="I92" i="2"/>
  <c r="I68" i="2"/>
  <c r="I69" i="2"/>
  <c r="I70" i="2"/>
  <c r="I71" i="2"/>
  <c r="I72" i="2"/>
  <c r="I73" i="2"/>
  <c r="I67" i="2"/>
  <c r="J68" i="2"/>
  <c r="J69" i="2"/>
  <c r="J70" i="2"/>
  <c r="J71" i="2"/>
  <c r="J72" i="2"/>
  <c r="J73" i="2"/>
  <c r="J67" i="2"/>
  <c r="H74" i="2"/>
  <c r="G74" i="2"/>
  <c r="D74" i="2"/>
  <c r="E74" i="2"/>
  <c r="I74" i="2" l="1"/>
  <c r="J74" i="2"/>
  <c r="K8" i="1"/>
  <c r="K9" i="1"/>
  <c r="K10" i="1"/>
  <c r="K11" i="1"/>
  <c r="K12" i="1"/>
  <c r="K13" i="1"/>
  <c r="K7" i="1"/>
  <c r="F14" i="1"/>
  <c r="E14" i="1"/>
  <c r="D14" i="1"/>
  <c r="C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F15" i="1" l="1"/>
  <c r="G14" i="1"/>
  <c r="G15" i="1" s="1"/>
  <c r="H14" i="1"/>
  <c r="F28" i="1" l="1"/>
  <c r="D28" i="1"/>
  <c r="F29" i="1" s="1"/>
  <c r="E28" i="1"/>
  <c r="C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H28" i="1" s="1"/>
  <c r="G21" i="1"/>
  <c r="G28" i="1" l="1"/>
  <c r="G29" i="1" s="1"/>
  <c r="D73" i="1"/>
  <c r="F73" i="1"/>
  <c r="F74" i="1" s="1"/>
  <c r="E73" i="1"/>
  <c r="C73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73" i="1" l="1"/>
  <c r="G73" i="1"/>
  <c r="G74" i="1" s="1"/>
  <c r="D56" i="1"/>
  <c r="E56" i="1"/>
  <c r="F56" i="1"/>
  <c r="C56" i="1"/>
  <c r="H55" i="1" l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G56" i="1" l="1"/>
  <c r="G57" i="1" s="1"/>
  <c r="G38" i="1"/>
  <c r="H38" i="1"/>
  <c r="G39" i="1"/>
  <c r="H39" i="1"/>
  <c r="G40" i="1"/>
  <c r="H40" i="1"/>
  <c r="G41" i="1"/>
  <c r="H41" i="1"/>
  <c r="G37" i="1" l="1"/>
  <c r="H37" i="1"/>
  <c r="G36" i="1"/>
  <c r="H36" i="1"/>
  <c r="H35" i="1"/>
  <c r="G35" i="1"/>
</calcChain>
</file>

<file path=xl/sharedStrings.xml><?xml version="1.0" encoding="utf-8"?>
<sst xmlns="http://schemas.openxmlformats.org/spreadsheetml/2006/main" count="274" uniqueCount="35">
  <si>
    <t>Woodstock</t>
  </si>
  <si>
    <t>Canton</t>
  </si>
  <si>
    <t>Acworth</t>
  </si>
  <si>
    <t>Sales Price</t>
  </si>
  <si>
    <t xml:space="preserve"># of </t>
  </si>
  <si>
    <t>Sales</t>
  </si>
  <si>
    <t>Median</t>
  </si>
  <si>
    <t>$ Change</t>
  </si>
  <si>
    <t>Kennesaw</t>
  </si>
  <si>
    <t xml:space="preserve">Alpharetta (30004) </t>
  </si>
  <si>
    <t>Marietta (30062, 30066)</t>
  </si>
  <si>
    <t>Roswell (30075)</t>
  </si>
  <si>
    <t># of sales</t>
  </si>
  <si>
    <t>Change in</t>
  </si>
  <si>
    <t xml:space="preserve">Real Estate Sales Data June 2020 YTD Versus 2019 YTD </t>
  </si>
  <si>
    <t xml:space="preserve">Real Estate Sales Data August 2020 Compared to 2019 YTD </t>
  </si>
  <si>
    <t xml:space="preserve"> </t>
  </si>
  <si>
    <t xml:space="preserve">Real Estate Sales Data Sept 2020 Compared to 2019 YTD </t>
  </si>
  <si>
    <t>2020 Median</t>
  </si>
  <si>
    <t>2019 Median</t>
  </si>
  <si>
    <t xml:space="preserve">Sales Price </t>
  </si>
  <si>
    <t xml:space="preserve">Real Estate Sales Data Oct 2020 Compared to Oct 2019  </t>
  </si>
  <si>
    <t xml:space="preserve">Real Estate Sales Data Nov 2020 Compared to Oct 2019  </t>
  </si>
  <si>
    <t>2021 Median</t>
  </si>
  <si>
    <t>Days</t>
  </si>
  <si>
    <t>on Mkt</t>
  </si>
  <si>
    <t>Real Estate Sales Data Jan 2021 Compared to Jan 2020</t>
  </si>
  <si>
    <t>Change</t>
  </si>
  <si>
    <t>Real Estate Sales Data Feb 2021 Compared to Feb 2020</t>
  </si>
  <si>
    <t>Real Estate Sales Data March 2021 Compared to March 2020</t>
  </si>
  <si>
    <t>Average</t>
  </si>
  <si>
    <t>Real Estate Sales Data April 2021 Compared to April  2020</t>
  </si>
  <si>
    <t>Real Estate Sales Data May 2021 Compared to May 2020</t>
  </si>
  <si>
    <t>Real Estate Sales Data June 2021 Compared to June 2020</t>
  </si>
  <si>
    <t>Real Estate Sales Data July 2021 Compared to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</si>
</sst>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0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b/>
      <sz val="22"/>
      <color theme="8" tint="-0.249977111117893"/>
      <name val="Calibri (Body)"/>
    </font>
    <font>
      <sz val="12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22"/>
      <color rgb="FF2F75B5"/>
      <name val="Calibri (Body)"/>
    </font>
    <font>
      <b/>
      <sz val="18"/>
      <color rgb="FF000000"/>
      <name val="Calibri"/>
      <family val="2"/>
      <scheme val="minor"/>
    </font>
    <font>
      <sz val="2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5" tint="0.79998168889431442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0" borderId="0" xfId="0" applyFont="1" applyFill="1"/>
    <xf numFmtId="10" fontId="1" fillId="0" borderId="0" xfId="1" applyNumberFormat="1" applyFont="1"/>
    <xf numFmtId="10" fontId="1" fillId="0" borderId="0" xfId="0" applyNumberFormat="1" applyFont="1"/>
    <xf numFmtId="3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164" fontId="6" fillId="5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4" fontId="6" fillId="7" borderId="0" xfId="0" applyNumberFormat="1" applyFont="1" applyFill="1" applyAlignment="1">
      <alignment horizontal="center"/>
    </xf>
    <xf numFmtId="10" fontId="6" fillId="0" borderId="0" xfId="0" applyNumberFormat="1" applyFo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center"/>
    </xf>
    <xf numFmtId="164" fontId="6" fillId="8" borderId="0" xfId="0" applyNumberFormat="1" applyFont="1" applyFill="1" applyAlignment="1">
      <alignment horizontal="center"/>
    </xf>
    <xf numFmtId="0" fontId="6" fillId="0" borderId="0" xfId="0" applyFont="1" applyBorder="1"/>
    <xf numFmtId="17" fontId="8" fillId="0" borderId="0" xfId="0" applyNumberFormat="1" applyFont="1" applyAlignment="1">
      <alignment horizontal="center"/>
    </xf>
    <xf numFmtId="0" fontId="6" fillId="6" borderId="0" xfId="0" applyFont="1" applyFill="1" applyBorder="1" applyAlignment="1">
      <alignment horizontal="center"/>
    </xf>
    <xf numFmtId="164" fontId="6" fillId="9" borderId="0" xfId="0" applyNumberFormat="1" applyFont="1" applyFill="1" applyAlignment="1">
      <alignment horizontal="center"/>
    </xf>
    <xf numFmtId="0" fontId="6" fillId="9" borderId="0" xfId="0" applyFont="1" applyFill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64" fontId="8" fillId="3" borderId="0" xfId="0" applyNumberFormat="1" applyFont="1" applyFill="1" applyAlignment="1">
      <alignment horizontal="center"/>
    </xf>
    <xf numFmtId="3" fontId="8" fillId="3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center"/>
    </xf>
    <xf numFmtId="164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3" fontId="8" fillId="2" borderId="0" xfId="0" applyNumberFormat="1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6" fontId="1" fillId="3" borderId="0" xfId="0" applyNumberFormat="1" applyFont="1" applyFill="1" applyAlignment="1">
      <alignment horizontal="center"/>
    </xf>
    <xf numFmtId="6" fontId="1" fillId="2" borderId="0" xfId="0" applyNumberFormat="1" applyFont="1" applyFill="1" applyAlignment="1">
      <alignment horizontal="center"/>
    </xf>
    <xf numFmtId="6" fontId="1" fillId="4" borderId="0" xfId="0" applyNumberFormat="1" applyFont="1" applyFill="1" applyAlignment="1">
      <alignment horizontal="center"/>
    </xf>
    <xf numFmtId="17" fontId="8" fillId="0" borderId="0" xfId="0" applyNumberFormat="1" applyFont="1" applyAlignment="1">
      <alignment horizontal="center"/>
    </xf>
    <xf numFmtId="10" fontId="6" fillId="0" borderId="0" xfId="1" applyNumberFormat="1" applyFont="1" applyBorder="1"/>
    <xf numFmtId="17" fontId="8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center"/>
    </xf>
    <xf numFmtId="17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7" fontId="2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558800</xdr:colOff>
      <xdr:row>29</xdr:row>
      <xdr:rowOff>241300</xdr:rowOff>
    </xdr:from>
    <xdr:to>
      <xdr:col>1</xdr:col>
      <xdr:colOff>2247900</xdr:colOff>
      <xdr:row>33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8800" y="241300"/>
          <a:ext cx="2514600" cy="1257300"/>
        </a:xfrm>
        <a:prstGeom prst="rect">
          <a:avLst/>
        </a:prstGeom>
      </xdr:spPr>
    </xdr:pic>
    <xdr:clientData/>
  </xdr:twoCellAnchor>
  <xdr:oneCellAnchor>
    <xdr:from>
      <xdr:col>0</xdr:col>
      <xdr:colOff>673100</xdr:colOff>
      <xdr:row>43</xdr:row>
      <xdr:rowOff>177800</xdr:rowOff>
    </xdr:from>
    <xdr:ext cx="2514600" cy="1257300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4546600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431800</xdr:colOff>
      <xdr:row>59</xdr:row>
      <xdr:rowOff>177800</xdr:rowOff>
    </xdr:from>
    <xdr:ext cx="2514600" cy="1257300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9525000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431800</xdr:colOff>
      <xdr:row>15</xdr:row>
      <xdr:rowOff>177800</xdr:rowOff>
    </xdr:from>
    <xdr:ext cx="2514600" cy="1257300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14401800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431800</xdr:colOff>
      <xdr:row>1</xdr:row>
      <xdr:rowOff>177800</xdr:rowOff>
    </xdr:from>
    <xdr:ext cx="2514600" cy="1257300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4445000"/>
          <a:ext cx="2514600" cy="12573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368300</xdr:colOff>
      <xdr:row>61</xdr:row>
      <xdr:rowOff>88900</xdr:rowOff>
    </xdr:from>
    <xdr:to>
      <xdr:col>1</xdr:col>
      <xdr:colOff>2057400</xdr:colOff>
      <xdr:row>65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596900"/>
          <a:ext cx="2514600" cy="1257300"/>
        </a:xfrm>
        <a:prstGeom prst="rect">
          <a:avLst/>
        </a:prstGeom>
      </xdr:spPr>
    </xdr:pic>
    <xdr:clientData/>
  </xdr:twoCellAnchor>
  <xdr:oneCellAnchor>
    <xdr:from>
      <xdr:col>0</xdr:col>
      <xdr:colOff>368300</xdr:colOff>
      <xdr:row>79</xdr:row>
      <xdr:rowOff>88900</xdr:rowOff>
    </xdr:from>
    <xdr:ext cx="2514600" cy="1257300"/>
    <xdr:pic>
      <xdr:nvPicPr>
        <xdr:cNvPr id="3" name="Picture 2">
          <a:extLst>
            <a:ext uri="{FF2B5EF4-FFF2-40B4-BE49-F238E27FC236}">
              <a16:creationId xmlns:a16="http://schemas.microsoft.com/office/drawing/2014/main" id="{F269438A-2ABA-0E44-86C7-BBCCAB4F7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596900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330200</xdr:colOff>
      <xdr:row>98</xdr:row>
      <xdr:rowOff>67734</xdr:rowOff>
    </xdr:from>
    <xdr:ext cx="2514600" cy="1257300"/>
    <xdr:pic>
      <xdr:nvPicPr>
        <xdr:cNvPr id="4" name="Picture 3">
          <a:extLst>
            <a:ext uri="{FF2B5EF4-FFF2-40B4-BE49-F238E27FC236}">
              <a16:creationId xmlns:a16="http://schemas.microsoft.com/office/drawing/2014/main" id="{7E163DC5-2C2E-7544-AE11-76228E812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200" y="11413067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313267</xdr:colOff>
      <xdr:row>45</xdr:row>
      <xdr:rowOff>279401</xdr:rowOff>
    </xdr:from>
    <xdr:ext cx="2514600" cy="1257300"/>
    <xdr:pic>
      <xdr:nvPicPr>
        <xdr:cNvPr id="5" name="Picture 4">
          <a:extLst>
            <a:ext uri="{FF2B5EF4-FFF2-40B4-BE49-F238E27FC236}">
              <a16:creationId xmlns:a16="http://schemas.microsoft.com/office/drawing/2014/main" id="{4CFD5FF1-471C-5348-B283-1E9D39C621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267" y="5054601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313267</xdr:colOff>
      <xdr:row>16</xdr:row>
      <xdr:rowOff>143934</xdr:rowOff>
    </xdr:from>
    <xdr:ext cx="2514600" cy="1257300"/>
    <xdr:pic>
      <xdr:nvPicPr>
        <xdr:cNvPr id="6" name="Picture 5">
          <a:extLst>
            <a:ext uri="{FF2B5EF4-FFF2-40B4-BE49-F238E27FC236}">
              <a16:creationId xmlns:a16="http://schemas.microsoft.com/office/drawing/2014/main" id="{61213E24-2BA8-CB4C-A810-46197573B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267" y="651934"/>
          <a:ext cx="2514600" cy="1257300"/>
        </a:xfrm>
        <a:prstGeom prst="rect">
          <a:avLst/>
        </a:prstGeom>
      </xdr:spPr>
    </xdr:pic>
    <xdr:clientData/>
  </xdr:oneCellAnchor>
  <xdr:oneCellAnchor>
    <xdr:from>
      <xdr:col>0</xdr:col>
      <xdr:colOff>313267</xdr:colOff>
      <xdr:row>2</xdr:row>
      <xdr:rowOff>143934</xdr:rowOff>
    </xdr:from>
    <xdr:ext cx="2514600" cy="1257300"/>
    <xdr:pic>
      <xdr:nvPicPr>
        <xdr:cNvPr id="7" name="Picture 6">
          <a:extLst>
            <a:ext uri="{FF2B5EF4-FFF2-40B4-BE49-F238E27FC236}">
              <a16:creationId xmlns:a16="http://schemas.microsoft.com/office/drawing/2014/main" id="{1DE8CF1D-7A98-6046-A143-59D7B8410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267" y="4919134"/>
          <a:ext cx="2514600" cy="1257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4BC8-0A14-2849-AFC4-661CB780917F}">
  <dimension ref="A1:K74"/>
  <sheetViews>
    <sheetView showGridLines="0" workbookViewId="0">
      <selection sqref="A1:K15"/>
    </sheetView>
  </sheetViews>
  <sheetFormatPr baseColWidth="10" defaultRowHeight="24"/>
  <cols>
    <col min="1" max="1" width="10.83203125" style="1"/>
    <col min="2" max="2" width="32.83203125" style="1" customWidth="1"/>
    <col min="3" max="3" width="17.33203125" style="5" customWidth="1"/>
    <col min="4" max="4" width="13.6640625" style="2" customWidth="1"/>
    <col min="5" max="5" width="17.5" style="5" customWidth="1"/>
    <col min="6" max="6" width="12.6640625" style="1" customWidth="1"/>
    <col min="7" max="7" width="15.6640625" style="1" customWidth="1"/>
    <col min="8" max="8" width="13.6640625" style="1" customWidth="1"/>
    <col min="9" max="10" width="10.83203125" style="1"/>
    <col min="11" max="11" width="12" style="1" bestFit="1" customWidth="1"/>
    <col min="12" max="16384" width="10.83203125" style="1"/>
  </cols>
  <sheetData>
    <row r="1" spans="1:11">
      <c r="A1" s="1">
        <v>2020</v>
      </c>
    </row>
    <row r="3" spans="1:11" ht="31">
      <c r="B3" s="66" t="s">
        <v>22</v>
      </c>
      <c r="C3" s="67"/>
      <c r="D3" s="67"/>
      <c r="E3" s="67"/>
      <c r="F3" s="67"/>
      <c r="G3" s="67"/>
      <c r="H3" s="67"/>
    </row>
    <row r="4" spans="1:11">
      <c r="C4" s="68"/>
      <c r="D4" s="68"/>
      <c r="E4" s="68"/>
      <c r="F4" s="68"/>
      <c r="G4" s="15"/>
      <c r="H4" s="15"/>
    </row>
    <row r="5" spans="1:11">
      <c r="C5" s="8" t="s">
        <v>18</v>
      </c>
      <c r="D5" s="9" t="s">
        <v>4</v>
      </c>
      <c r="E5" s="4" t="s">
        <v>19</v>
      </c>
      <c r="F5" s="3" t="s">
        <v>4</v>
      </c>
      <c r="G5" s="12" t="s">
        <v>6</v>
      </c>
      <c r="H5" s="12" t="s">
        <v>13</v>
      </c>
    </row>
    <row r="6" spans="1:11" ht="25" thickBot="1">
      <c r="C6" s="10" t="s">
        <v>20</v>
      </c>
      <c r="D6" s="11" t="s">
        <v>5</v>
      </c>
      <c r="E6" s="6" t="s">
        <v>3</v>
      </c>
      <c r="F6" s="7" t="s">
        <v>5</v>
      </c>
      <c r="G6" s="13" t="s">
        <v>7</v>
      </c>
      <c r="H6" s="13" t="s">
        <v>12</v>
      </c>
    </row>
    <row r="7" spans="1:11">
      <c r="B7" s="1" t="s">
        <v>0</v>
      </c>
      <c r="C7" s="8">
        <v>300000</v>
      </c>
      <c r="D7" s="9">
        <v>2000</v>
      </c>
      <c r="E7" s="4">
        <v>286000</v>
      </c>
      <c r="F7" s="3">
        <v>1951</v>
      </c>
      <c r="G7" s="14">
        <f t="shared" ref="G7:G13" si="0">C7-E7</f>
        <v>14000</v>
      </c>
      <c r="H7" s="12">
        <f t="shared" ref="H7:H13" si="1">D7-F7</f>
        <v>49</v>
      </c>
      <c r="K7" s="16">
        <f>C7/E7</f>
        <v>1.048951048951049</v>
      </c>
    </row>
    <row r="8" spans="1:11">
      <c r="B8" s="1" t="s">
        <v>1</v>
      </c>
      <c r="C8" s="8">
        <v>329500</v>
      </c>
      <c r="D8" s="9">
        <v>2129</v>
      </c>
      <c r="E8" s="4">
        <v>295000</v>
      </c>
      <c r="F8" s="3">
        <v>2018</v>
      </c>
      <c r="G8" s="14">
        <f t="shared" si="0"/>
        <v>34500</v>
      </c>
      <c r="H8" s="12">
        <f t="shared" si="1"/>
        <v>111</v>
      </c>
      <c r="K8" s="16">
        <f t="shared" ref="K8:K13" si="2">C8/E8</f>
        <v>1.1169491525423729</v>
      </c>
    </row>
    <row r="9" spans="1:11">
      <c r="B9" s="1" t="s">
        <v>2</v>
      </c>
      <c r="C9" s="8">
        <v>285000</v>
      </c>
      <c r="D9" s="9">
        <v>1832</v>
      </c>
      <c r="E9" s="4">
        <v>255000</v>
      </c>
      <c r="F9" s="3">
        <v>1790</v>
      </c>
      <c r="G9" s="14">
        <f t="shared" si="0"/>
        <v>30000</v>
      </c>
      <c r="H9" s="12">
        <f t="shared" si="1"/>
        <v>42</v>
      </c>
      <c r="K9" s="16">
        <f t="shared" si="2"/>
        <v>1.1176470588235294</v>
      </c>
    </row>
    <row r="10" spans="1:11">
      <c r="B10" s="1" t="s">
        <v>11</v>
      </c>
      <c r="C10" s="8">
        <v>466000</v>
      </c>
      <c r="D10" s="9">
        <v>1038</v>
      </c>
      <c r="E10" s="4">
        <v>434900</v>
      </c>
      <c r="F10" s="3">
        <v>971</v>
      </c>
      <c r="G10" s="14">
        <f t="shared" si="0"/>
        <v>31100</v>
      </c>
      <c r="H10" s="12">
        <f t="shared" si="1"/>
        <v>67</v>
      </c>
      <c r="K10" s="16">
        <f t="shared" si="2"/>
        <v>1.0715106921131294</v>
      </c>
    </row>
    <row r="11" spans="1:11">
      <c r="B11" s="1" t="s">
        <v>8</v>
      </c>
      <c r="C11" s="8">
        <v>280000</v>
      </c>
      <c r="D11" s="9">
        <v>1482</v>
      </c>
      <c r="E11" s="4">
        <v>255000</v>
      </c>
      <c r="F11" s="3">
        <v>1474</v>
      </c>
      <c r="G11" s="14">
        <f t="shared" si="0"/>
        <v>25000</v>
      </c>
      <c r="H11" s="12">
        <f t="shared" si="1"/>
        <v>8</v>
      </c>
      <c r="K11" s="16">
        <f t="shared" si="2"/>
        <v>1.0980392156862746</v>
      </c>
    </row>
    <row r="12" spans="1:11">
      <c r="B12" s="1" t="s">
        <v>10</v>
      </c>
      <c r="C12" s="8">
        <v>342500</v>
      </c>
      <c r="D12" s="9">
        <v>1927</v>
      </c>
      <c r="E12" s="4">
        <v>312000</v>
      </c>
      <c r="F12" s="3">
        <v>1977</v>
      </c>
      <c r="G12" s="14">
        <f t="shared" si="0"/>
        <v>30500</v>
      </c>
      <c r="H12" s="12">
        <f t="shared" si="1"/>
        <v>-50</v>
      </c>
      <c r="K12" s="16">
        <f t="shared" si="2"/>
        <v>1.0977564102564104</v>
      </c>
    </row>
    <row r="13" spans="1:11">
      <c r="B13" s="1" t="s">
        <v>9</v>
      </c>
      <c r="C13" s="8">
        <v>485000</v>
      </c>
      <c r="D13" s="9">
        <v>1269</v>
      </c>
      <c r="E13" s="4">
        <v>450000</v>
      </c>
      <c r="F13" s="3">
        <v>1220</v>
      </c>
      <c r="G13" s="14">
        <f t="shared" si="0"/>
        <v>35000</v>
      </c>
      <c r="H13" s="12">
        <f t="shared" si="1"/>
        <v>49</v>
      </c>
      <c r="K13" s="16">
        <f t="shared" si="2"/>
        <v>1.0777777777777777</v>
      </c>
    </row>
    <row r="14" spans="1:11">
      <c r="C14" s="19">
        <f>AVERAGE(C7:C13)</f>
        <v>355428.57142857142</v>
      </c>
      <c r="D14" s="20">
        <f>SUM(D7:D13)</f>
        <v>11677</v>
      </c>
      <c r="E14" s="19">
        <f>AVERAGE(E7:E13)</f>
        <v>326842.85714285716</v>
      </c>
      <c r="F14" s="20">
        <f>SUM(F7:F13)</f>
        <v>11401</v>
      </c>
      <c r="G14" s="19">
        <f>AVERAGE(G7:G13)</f>
        <v>28585.714285714286</v>
      </c>
      <c r="H14" s="20">
        <f>SUM(H7:H13)</f>
        <v>276</v>
      </c>
    </row>
    <row r="15" spans="1:11">
      <c r="F15" s="1">
        <f>(D14-F14)/F14</f>
        <v>2.4208402771686694E-2</v>
      </c>
      <c r="G15" s="16">
        <f>G14/E14</f>
        <v>8.7460116263822718E-2</v>
      </c>
      <c r="H15" s="17"/>
    </row>
    <row r="17" spans="2:8" ht="31">
      <c r="B17" s="66" t="s">
        <v>21</v>
      </c>
      <c r="C17" s="67"/>
      <c r="D17" s="67"/>
      <c r="E17" s="67"/>
      <c r="F17" s="67"/>
      <c r="G17" s="67"/>
      <c r="H17" s="67"/>
    </row>
    <row r="18" spans="2:8">
      <c r="C18" s="68"/>
      <c r="D18" s="68"/>
      <c r="E18" s="68"/>
      <c r="F18" s="68"/>
      <c r="G18" s="15"/>
      <c r="H18" s="15"/>
    </row>
    <row r="19" spans="2:8">
      <c r="C19" s="8" t="s">
        <v>18</v>
      </c>
      <c r="D19" s="9" t="s">
        <v>4</v>
      </c>
      <c r="E19" s="4" t="s">
        <v>19</v>
      </c>
      <c r="F19" s="3" t="s">
        <v>4</v>
      </c>
      <c r="G19" s="12" t="s">
        <v>6</v>
      </c>
      <c r="H19" s="12" t="s">
        <v>13</v>
      </c>
    </row>
    <row r="20" spans="2:8" ht="25" thickBot="1">
      <c r="C20" s="10" t="s">
        <v>20</v>
      </c>
      <c r="D20" s="11" t="s">
        <v>5</v>
      </c>
      <c r="E20" s="6" t="s">
        <v>3</v>
      </c>
      <c r="F20" s="7" t="s">
        <v>5</v>
      </c>
      <c r="G20" s="13" t="s">
        <v>7</v>
      </c>
      <c r="H20" s="13" t="s">
        <v>12</v>
      </c>
    </row>
    <row r="21" spans="2:8">
      <c r="B21" s="1" t="s">
        <v>0</v>
      </c>
      <c r="C21" s="8">
        <v>300000</v>
      </c>
      <c r="D21" s="9">
        <v>1830</v>
      </c>
      <c r="E21" s="4">
        <v>289000</v>
      </c>
      <c r="F21" s="3">
        <v>1783</v>
      </c>
      <c r="G21" s="14">
        <f t="shared" ref="G21:G27" si="3">C21-E21</f>
        <v>11000</v>
      </c>
      <c r="H21" s="12">
        <f t="shared" ref="H21:H27" si="4">D21-F21</f>
        <v>47</v>
      </c>
    </row>
    <row r="22" spans="2:8">
      <c r="B22" s="1" t="s">
        <v>1</v>
      </c>
      <c r="C22" s="8">
        <v>328360</v>
      </c>
      <c r="D22" s="9">
        <v>1954</v>
      </c>
      <c r="E22" s="4">
        <v>299000</v>
      </c>
      <c r="F22" s="3">
        <v>1848</v>
      </c>
      <c r="G22" s="14">
        <f t="shared" si="3"/>
        <v>29360</v>
      </c>
      <c r="H22" s="12">
        <f t="shared" si="4"/>
        <v>106</v>
      </c>
    </row>
    <row r="23" spans="2:8">
      <c r="B23" s="1" t="s">
        <v>2</v>
      </c>
      <c r="C23" s="8">
        <v>285000</v>
      </c>
      <c r="D23" s="9">
        <v>1662</v>
      </c>
      <c r="E23" s="4">
        <v>259000</v>
      </c>
      <c r="F23" s="3">
        <v>1646</v>
      </c>
      <c r="G23" s="14">
        <f t="shared" si="3"/>
        <v>26000</v>
      </c>
      <c r="H23" s="12">
        <f t="shared" si="4"/>
        <v>16</v>
      </c>
    </row>
    <row r="24" spans="2:8">
      <c r="B24" s="1" t="s">
        <v>11</v>
      </c>
      <c r="C24" s="8">
        <v>475000</v>
      </c>
      <c r="D24" s="9">
        <v>961</v>
      </c>
      <c r="E24" s="4">
        <v>439000</v>
      </c>
      <c r="F24" s="3">
        <v>913</v>
      </c>
      <c r="G24" s="14">
        <f t="shared" si="3"/>
        <v>36000</v>
      </c>
      <c r="H24" s="12">
        <f t="shared" si="4"/>
        <v>48</v>
      </c>
    </row>
    <row r="25" spans="2:8">
      <c r="B25" s="1" t="s">
        <v>8</v>
      </c>
      <c r="C25" s="8">
        <v>279000</v>
      </c>
      <c r="D25" s="9">
        <v>1361</v>
      </c>
      <c r="E25" s="4">
        <v>259000</v>
      </c>
      <c r="F25" s="3">
        <v>1366</v>
      </c>
      <c r="G25" s="14">
        <f t="shared" si="3"/>
        <v>20000</v>
      </c>
      <c r="H25" s="12">
        <f t="shared" si="4"/>
        <v>-5</v>
      </c>
    </row>
    <row r="26" spans="2:8">
      <c r="B26" s="1" t="s">
        <v>10</v>
      </c>
      <c r="C26" s="8">
        <v>345000</v>
      </c>
      <c r="D26" s="9">
        <v>1732</v>
      </c>
      <c r="E26" s="4">
        <v>319000</v>
      </c>
      <c r="F26" s="3">
        <v>1843</v>
      </c>
      <c r="G26" s="14">
        <f t="shared" si="3"/>
        <v>26000</v>
      </c>
      <c r="H26" s="12">
        <f t="shared" si="4"/>
        <v>-111</v>
      </c>
    </row>
    <row r="27" spans="2:8">
      <c r="B27" s="1" t="s">
        <v>9</v>
      </c>
      <c r="C27" s="8">
        <v>483981</v>
      </c>
      <c r="D27" s="9">
        <v>1166</v>
      </c>
      <c r="E27" s="4">
        <v>449977</v>
      </c>
      <c r="F27" s="3">
        <v>1127</v>
      </c>
      <c r="G27" s="14">
        <f t="shared" si="3"/>
        <v>34004</v>
      </c>
      <c r="H27" s="12">
        <f t="shared" si="4"/>
        <v>39</v>
      </c>
    </row>
    <row r="28" spans="2:8">
      <c r="C28" s="19">
        <f>AVERAGE(C21:C27)</f>
        <v>356620.14285714284</v>
      </c>
      <c r="D28" s="20">
        <f>SUM(D21:D27)</f>
        <v>10666</v>
      </c>
      <c r="E28" s="19">
        <f>AVERAGE(E21:E27)</f>
        <v>330568.14285714284</v>
      </c>
      <c r="F28" s="20">
        <f>SUM(F21:F27)</f>
        <v>10526</v>
      </c>
      <c r="G28" s="19">
        <f>AVERAGE(G21:G27)</f>
        <v>26052</v>
      </c>
      <c r="H28" s="20">
        <f>SUM(H21:H27)</f>
        <v>140</v>
      </c>
    </row>
    <row r="29" spans="2:8">
      <c r="F29" s="1">
        <f>(D28-F28)/F28</f>
        <v>1.330039901197036E-2</v>
      </c>
      <c r="G29" s="16">
        <f>G28/E28</f>
        <v>7.88097720936725E-2</v>
      </c>
      <c r="H29" s="17"/>
    </row>
    <row r="31" spans="2:8" ht="31">
      <c r="B31" s="67" t="s">
        <v>14</v>
      </c>
      <c r="C31" s="67"/>
      <c r="D31" s="67"/>
      <c r="E31" s="67"/>
      <c r="F31" s="67"/>
      <c r="G31" s="67"/>
      <c r="H31" s="67"/>
    </row>
    <row r="32" spans="2:8">
      <c r="C32" s="68"/>
      <c r="D32" s="68"/>
      <c r="E32" s="68"/>
      <c r="F32" s="68"/>
      <c r="G32" s="15"/>
      <c r="H32" s="15"/>
    </row>
    <row r="33" spans="2:8">
      <c r="C33" s="8" t="s">
        <v>6</v>
      </c>
      <c r="D33" s="9" t="s">
        <v>4</v>
      </c>
      <c r="E33" s="4" t="s">
        <v>6</v>
      </c>
      <c r="F33" s="3" t="s">
        <v>4</v>
      </c>
      <c r="G33" s="12" t="s">
        <v>6</v>
      </c>
      <c r="H33" s="12" t="s">
        <v>13</v>
      </c>
    </row>
    <row r="34" spans="2:8" ht="25" thickBot="1">
      <c r="C34" s="10" t="s">
        <v>3</v>
      </c>
      <c r="D34" s="11" t="s">
        <v>5</v>
      </c>
      <c r="E34" s="6" t="s">
        <v>3</v>
      </c>
      <c r="F34" s="7" t="s">
        <v>5</v>
      </c>
      <c r="G34" s="13" t="s">
        <v>7</v>
      </c>
      <c r="H34" s="13" t="s">
        <v>12</v>
      </c>
    </row>
    <row r="35" spans="2:8">
      <c r="B35" s="1" t="s">
        <v>0</v>
      </c>
      <c r="C35" s="8">
        <v>291958</v>
      </c>
      <c r="D35" s="9">
        <v>764</v>
      </c>
      <c r="E35" s="4">
        <v>287983</v>
      </c>
      <c r="F35" s="3">
        <v>874</v>
      </c>
      <c r="G35" s="14">
        <f t="shared" ref="G35:H37" si="5">C35-E35</f>
        <v>3975</v>
      </c>
      <c r="H35" s="12">
        <f t="shared" si="5"/>
        <v>-110</v>
      </c>
    </row>
    <row r="36" spans="2:8">
      <c r="B36" s="1" t="s">
        <v>1</v>
      </c>
      <c r="C36" s="8">
        <v>310899</v>
      </c>
      <c r="D36" s="9">
        <v>908</v>
      </c>
      <c r="E36" s="4">
        <v>292645</v>
      </c>
      <c r="F36" s="3">
        <v>975</v>
      </c>
      <c r="G36" s="14">
        <f t="shared" si="5"/>
        <v>18254</v>
      </c>
      <c r="H36" s="12">
        <f t="shared" si="5"/>
        <v>-67</v>
      </c>
    </row>
    <row r="37" spans="2:8">
      <c r="B37" s="1" t="s">
        <v>2</v>
      </c>
      <c r="C37" s="8">
        <v>281141</v>
      </c>
      <c r="D37" s="9">
        <v>782</v>
      </c>
      <c r="E37" s="4">
        <v>254750</v>
      </c>
      <c r="F37" s="3">
        <v>876</v>
      </c>
      <c r="G37" s="14">
        <f t="shared" si="5"/>
        <v>26391</v>
      </c>
      <c r="H37" s="12">
        <f t="shared" si="5"/>
        <v>-94</v>
      </c>
    </row>
    <row r="38" spans="2:8">
      <c r="B38" s="1" t="s">
        <v>11</v>
      </c>
      <c r="C38" s="8">
        <v>463792</v>
      </c>
      <c r="D38" s="9">
        <v>389</v>
      </c>
      <c r="E38" s="4">
        <v>445023</v>
      </c>
      <c r="F38" s="3">
        <v>422</v>
      </c>
      <c r="G38" s="14">
        <f t="shared" ref="G38:G41" si="6">C38-E38</f>
        <v>18769</v>
      </c>
      <c r="H38" s="12">
        <f t="shared" ref="H38:H41" si="7">D38-F38</f>
        <v>-33</v>
      </c>
    </row>
    <row r="39" spans="2:8">
      <c r="B39" s="1" t="s">
        <v>8</v>
      </c>
      <c r="C39" s="8">
        <v>288392</v>
      </c>
      <c r="D39" s="9">
        <v>531</v>
      </c>
      <c r="E39" s="4">
        <v>267350</v>
      </c>
      <c r="F39" s="3">
        <v>651</v>
      </c>
      <c r="G39" s="14">
        <f t="shared" si="6"/>
        <v>21042</v>
      </c>
      <c r="H39" s="12">
        <f t="shared" si="7"/>
        <v>-120</v>
      </c>
    </row>
    <row r="40" spans="2:8">
      <c r="B40" s="1" t="s">
        <v>10</v>
      </c>
      <c r="C40" s="8">
        <v>336835</v>
      </c>
      <c r="D40" s="9">
        <v>801</v>
      </c>
      <c r="E40" s="4">
        <v>319182</v>
      </c>
      <c r="F40" s="3">
        <v>1040</v>
      </c>
      <c r="G40" s="14">
        <f t="shared" si="6"/>
        <v>17653</v>
      </c>
      <c r="H40" s="12">
        <f t="shared" si="7"/>
        <v>-239</v>
      </c>
    </row>
    <row r="41" spans="2:8">
      <c r="B41" s="1" t="s">
        <v>9</v>
      </c>
      <c r="C41" s="8">
        <v>568858</v>
      </c>
      <c r="D41" s="9">
        <v>397</v>
      </c>
      <c r="E41" s="4">
        <v>551025</v>
      </c>
      <c r="F41" s="3">
        <v>461</v>
      </c>
      <c r="G41" s="14">
        <f t="shared" si="6"/>
        <v>17833</v>
      </c>
      <c r="H41" s="12">
        <f t="shared" si="7"/>
        <v>-64</v>
      </c>
    </row>
    <row r="45" spans="2:8" ht="31">
      <c r="B45" s="66" t="s">
        <v>15</v>
      </c>
      <c r="C45" s="67"/>
      <c r="D45" s="67"/>
      <c r="E45" s="67"/>
      <c r="F45" s="67"/>
      <c r="G45" s="67"/>
      <c r="H45" s="67"/>
    </row>
    <row r="46" spans="2:8">
      <c r="C46" s="68"/>
      <c r="D46" s="68"/>
      <c r="E46" s="68"/>
      <c r="F46" s="68"/>
      <c r="G46" s="15"/>
      <c r="H46" s="15"/>
    </row>
    <row r="47" spans="2:8">
      <c r="C47" s="8" t="s">
        <v>6</v>
      </c>
      <c r="D47" s="9" t="s">
        <v>4</v>
      </c>
      <c r="E47" s="4" t="s">
        <v>6</v>
      </c>
      <c r="F47" s="3" t="s">
        <v>4</v>
      </c>
      <c r="G47" s="12" t="s">
        <v>6</v>
      </c>
      <c r="H47" s="12" t="s">
        <v>13</v>
      </c>
    </row>
    <row r="48" spans="2:8" ht="25" thickBot="1">
      <c r="C48" s="10" t="s">
        <v>3</v>
      </c>
      <c r="D48" s="11" t="s">
        <v>5</v>
      </c>
      <c r="E48" s="6" t="s">
        <v>3</v>
      </c>
      <c r="F48" s="7" t="s">
        <v>5</v>
      </c>
      <c r="G48" s="13" t="s">
        <v>7</v>
      </c>
      <c r="H48" s="13" t="s">
        <v>12</v>
      </c>
    </row>
    <row r="49" spans="2:8">
      <c r="B49" s="1" t="s">
        <v>0</v>
      </c>
      <c r="C49" s="8">
        <v>295000</v>
      </c>
      <c r="D49" s="9">
        <v>1408</v>
      </c>
      <c r="E49" s="4">
        <v>288250</v>
      </c>
      <c r="F49" s="3">
        <v>1424</v>
      </c>
      <c r="G49" s="14">
        <f t="shared" ref="G49:H55" si="8">C49-E49</f>
        <v>6750</v>
      </c>
      <c r="H49" s="12">
        <f t="shared" si="8"/>
        <v>-16</v>
      </c>
    </row>
    <row r="50" spans="2:8">
      <c r="B50" s="1" t="s">
        <v>1</v>
      </c>
      <c r="C50" s="8">
        <v>320000</v>
      </c>
      <c r="D50" s="9">
        <v>1487</v>
      </c>
      <c r="E50" s="4">
        <v>295000</v>
      </c>
      <c r="F50" s="3">
        <v>1492</v>
      </c>
      <c r="G50" s="14">
        <f t="shared" si="8"/>
        <v>25000</v>
      </c>
      <c r="H50" s="12">
        <f t="shared" si="8"/>
        <v>-5</v>
      </c>
    </row>
    <row r="51" spans="2:8">
      <c r="B51" s="1" t="s">
        <v>2</v>
      </c>
      <c r="C51" s="8">
        <v>280000</v>
      </c>
      <c r="D51" s="9">
        <v>1298</v>
      </c>
      <c r="E51" s="4">
        <v>255740</v>
      </c>
      <c r="F51" s="3">
        <v>1342</v>
      </c>
      <c r="G51" s="14">
        <f t="shared" si="8"/>
        <v>24260</v>
      </c>
      <c r="H51" s="12">
        <f t="shared" si="8"/>
        <v>-44</v>
      </c>
    </row>
    <row r="52" spans="2:8">
      <c r="B52" s="1" t="s">
        <v>11</v>
      </c>
      <c r="C52" s="8">
        <v>455000</v>
      </c>
      <c r="D52" s="9">
        <v>742</v>
      </c>
      <c r="E52" s="4">
        <v>440000</v>
      </c>
      <c r="F52" s="3">
        <v>773</v>
      </c>
      <c r="G52" s="14">
        <f t="shared" si="8"/>
        <v>15000</v>
      </c>
      <c r="H52" s="12">
        <f t="shared" si="8"/>
        <v>-31</v>
      </c>
    </row>
    <row r="53" spans="2:8">
      <c r="B53" s="1" t="s">
        <v>8</v>
      </c>
      <c r="C53" s="8">
        <v>275000</v>
      </c>
      <c r="D53" s="9">
        <v>1008</v>
      </c>
      <c r="E53" s="4">
        <v>255000</v>
      </c>
      <c r="F53" s="3">
        <v>1123</v>
      </c>
      <c r="G53" s="14">
        <f t="shared" si="8"/>
        <v>20000</v>
      </c>
      <c r="H53" s="12">
        <f t="shared" si="8"/>
        <v>-115</v>
      </c>
    </row>
    <row r="54" spans="2:8">
      <c r="B54" s="1" t="s">
        <v>10</v>
      </c>
      <c r="C54" s="8">
        <v>340000</v>
      </c>
      <c r="D54" s="9">
        <v>1326</v>
      </c>
      <c r="E54" s="4">
        <v>315000</v>
      </c>
      <c r="F54" s="3">
        <v>1505</v>
      </c>
      <c r="G54" s="14">
        <f t="shared" si="8"/>
        <v>25000</v>
      </c>
      <c r="H54" s="12">
        <f t="shared" si="8"/>
        <v>-179</v>
      </c>
    </row>
    <row r="55" spans="2:8">
      <c r="B55" s="1" t="s">
        <v>9</v>
      </c>
      <c r="C55" s="8">
        <v>484491</v>
      </c>
      <c r="D55" s="9">
        <v>924</v>
      </c>
      <c r="E55" s="4">
        <v>450000</v>
      </c>
      <c r="F55" s="3">
        <v>952</v>
      </c>
      <c r="G55" s="14">
        <f t="shared" si="8"/>
        <v>34491</v>
      </c>
      <c r="H55" s="12">
        <f t="shared" si="8"/>
        <v>-28</v>
      </c>
    </row>
    <row r="56" spans="2:8">
      <c r="C56" s="5">
        <f>AVERAGE(C49:C55)</f>
        <v>349927.28571428574</v>
      </c>
      <c r="D56" s="5">
        <f t="shared" ref="D56:G56" si="9">AVERAGE(D49:D55)</f>
        <v>1170.4285714285713</v>
      </c>
      <c r="E56" s="5">
        <f t="shared" si="9"/>
        <v>328427.14285714284</v>
      </c>
      <c r="F56" s="5">
        <f t="shared" si="9"/>
        <v>1230.1428571428571</v>
      </c>
      <c r="G56" s="5">
        <f t="shared" si="9"/>
        <v>21500.142857142859</v>
      </c>
      <c r="H56" s="5" t="s">
        <v>16</v>
      </c>
    </row>
    <row r="57" spans="2:8">
      <c r="G57" s="16">
        <f>G56/E56</f>
        <v>6.5463964610546377E-2</v>
      </c>
      <c r="H57" s="17"/>
    </row>
    <row r="61" spans="2:8" ht="31">
      <c r="B61" s="66" t="s">
        <v>17</v>
      </c>
      <c r="C61" s="67"/>
      <c r="D61" s="67"/>
      <c r="E61" s="67"/>
      <c r="F61" s="67"/>
      <c r="G61" s="67"/>
      <c r="H61" s="67"/>
    </row>
    <row r="62" spans="2:8">
      <c r="C62" s="68"/>
      <c r="D62" s="68"/>
      <c r="E62" s="68"/>
      <c r="F62" s="68"/>
      <c r="G62" s="15"/>
      <c r="H62" s="15"/>
    </row>
    <row r="63" spans="2:8">
      <c r="C63" s="8" t="s">
        <v>18</v>
      </c>
      <c r="D63" s="9" t="s">
        <v>4</v>
      </c>
      <c r="E63" s="4" t="s">
        <v>19</v>
      </c>
      <c r="F63" s="3" t="s">
        <v>4</v>
      </c>
      <c r="G63" s="12" t="s">
        <v>6</v>
      </c>
      <c r="H63" s="12" t="s">
        <v>13</v>
      </c>
    </row>
    <row r="64" spans="2:8" ht="25" thickBot="1">
      <c r="C64" s="10" t="s">
        <v>20</v>
      </c>
      <c r="D64" s="11" t="s">
        <v>5</v>
      </c>
      <c r="E64" s="6" t="s">
        <v>3</v>
      </c>
      <c r="F64" s="7" t="s">
        <v>5</v>
      </c>
      <c r="G64" s="13" t="s">
        <v>7</v>
      </c>
      <c r="H64" s="13" t="s">
        <v>12</v>
      </c>
    </row>
    <row r="65" spans="2:8">
      <c r="B65" s="1" t="s">
        <v>0</v>
      </c>
      <c r="C65" s="8">
        <v>299000</v>
      </c>
      <c r="D65" s="9">
        <v>1614</v>
      </c>
      <c r="E65" s="4">
        <v>289000</v>
      </c>
      <c r="F65" s="3">
        <v>1608</v>
      </c>
      <c r="G65" s="14">
        <f t="shared" ref="G65:G71" si="10">C65-E65</f>
        <v>10000</v>
      </c>
      <c r="H65" s="12">
        <f t="shared" ref="H65:H71" si="11">D65-F65</f>
        <v>6</v>
      </c>
    </row>
    <row r="66" spans="2:8">
      <c r="B66" s="1" t="s">
        <v>1</v>
      </c>
      <c r="C66" s="8">
        <v>324900</v>
      </c>
      <c r="D66" s="9">
        <v>1713</v>
      </c>
      <c r="E66" s="4">
        <v>295000</v>
      </c>
      <c r="F66" s="3">
        <v>1663</v>
      </c>
      <c r="G66" s="14">
        <f t="shared" si="10"/>
        <v>29900</v>
      </c>
      <c r="H66" s="12">
        <f t="shared" si="11"/>
        <v>50</v>
      </c>
    </row>
    <row r="67" spans="2:8">
      <c r="B67" s="1" t="s">
        <v>2</v>
      </c>
      <c r="C67" s="8">
        <v>281578</v>
      </c>
      <c r="D67" s="9">
        <v>1478</v>
      </c>
      <c r="E67" s="4">
        <v>255000</v>
      </c>
      <c r="F67" s="3">
        <v>1478</v>
      </c>
      <c r="G67" s="14">
        <f t="shared" si="10"/>
        <v>26578</v>
      </c>
      <c r="H67" s="12">
        <f t="shared" si="11"/>
        <v>0</v>
      </c>
    </row>
    <row r="68" spans="2:8">
      <c r="B68" s="1" t="s">
        <v>11</v>
      </c>
      <c r="C68" s="8">
        <v>465000</v>
      </c>
      <c r="D68" s="9">
        <v>843</v>
      </c>
      <c r="E68" s="4">
        <v>435000</v>
      </c>
      <c r="F68" s="3">
        <v>839</v>
      </c>
      <c r="G68" s="14">
        <f t="shared" si="10"/>
        <v>30000</v>
      </c>
      <c r="H68" s="12">
        <f t="shared" si="11"/>
        <v>4</v>
      </c>
    </row>
    <row r="69" spans="2:8">
      <c r="B69" s="1" t="s">
        <v>8</v>
      </c>
      <c r="C69" s="8">
        <v>276000</v>
      </c>
      <c r="D69" s="9">
        <v>1178</v>
      </c>
      <c r="E69" s="4">
        <v>255000</v>
      </c>
      <c r="F69" s="3">
        <v>1232</v>
      </c>
      <c r="G69" s="14">
        <f t="shared" si="10"/>
        <v>21000</v>
      </c>
      <c r="H69" s="12">
        <f t="shared" si="11"/>
        <v>-54</v>
      </c>
    </row>
    <row r="70" spans="2:8">
      <c r="B70" s="1" t="s">
        <v>10</v>
      </c>
      <c r="C70" s="8">
        <v>340250</v>
      </c>
      <c r="D70" s="9">
        <v>1522</v>
      </c>
      <c r="E70" s="4">
        <v>315000</v>
      </c>
      <c r="F70" s="3">
        <v>1671</v>
      </c>
      <c r="G70" s="14">
        <f t="shared" si="10"/>
        <v>25250</v>
      </c>
      <c r="H70" s="12">
        <f t="shared" si="11"/>
        <v>-149</v>
      </c>
    </row>
    <row r="71" spans="2:8">
      <c r="B71" s="1" t="s">
        <v>9</v>
      </c>
      <c r="C71" s="8">
        <v>483981</v>
      </c>
      <c r="D71" s="9">
        <v>1035</v>
      </c>
      <c r="E71" s="4">
        <v>445000</v>
      </c>
      <c r="F71" s="3">
        <v>1053</v>
      </c>
      <c r="G71" s="14">
        <f t="shared" si="10"/>
        <v>38981</v>
      </c>
      <c r="H71" s="12">
        <f t="shared" si="11"/>
        <v>-18</v>
      </c>
    </row>
    <row r="72" spans="2:8">
      <c r="C72" s="8"/>
      <c r="D72" s="9"/>
      <c r="E72" s="4"/>
      <c r="F72" s="3"/>
      <c r="G72" s="14"/>
      <c r="H72" s="12"/>
    </row>
    <row r="73" spans="2:8">
      <c r="C73" s="5">
        <f>AVERAGE(C65:C71)</f>
        <v>352958.42857142858</v>
      </c>
      <c r="D73" s="18">
        <f>AVERAGE(D65:D71)</f>
        <v>1340.4285714285713</v>
      </c>
      <c r="E73" s="5">
        <f t="shared" ref="E73:G73" si="12">AVERAGE(E65:E71)</f>
        <v>327000</v>
      </c>
      <c r="F73" s="18">
        <f t="shared" si="12"/>
        <v>1363.4285714285713</v>
      </c>
      <c r="G73" s="5">
        <f t="shared" si="12"/>
        <v>25958.428571428572</v>
      </c>
      <c r="H73" s="5">
        <f>SUM(H65:H71)</f>
        <v>-161</v>
      </c>
    </row>
    <row r="74" spans="2:8">
      <c r="F74" s="1">
        <f>(F73-D73)/F73</f>
        <v>1.686923721709975E-2</v>
      </c>
      <c r="G74" s="16">
        <f>G73/E73</f>
        <v>7.9383573612931413E-2</v>
      </c>
      <c r="H74" s="17"/>
    </row>
  </sheetData>
  <mergeCells count="15">
    <mergeCell ref="B3:H3"/>
    <mergeCell ref="C4:D4"/>
    <mergeCell ref="E4:F4"/>
    <mergeCell ref="C62:D62"/>
    <mergeCell ref="E62:F62"/>
    <mergeCell ref="C32:D32"/>
    <mergeCell ref="E32:F32"/>
    <mergeCell ref="B17:H17"/>
    <mergeCell ref="C18:D18"/>
    <mergeCell ref="E18:F18"/>
    <mergeCell ref="B31:H31"/>
    <mergeCell ref="B45:H45"/>
    <mergeCell ref="C46:D46"/>
    <mergeCell ref="E46:F46"/>
    <mergeCell ref="B61:H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8517-F337-854A-ABB0-E06526DA67CD}">
  <dimension ref="A2:M112"/>
  <sheetViews>
    <sheetView tabSelected="1" zoomScale="150" zoomScaleNormal="150" workbookViewId="0">
      <selection activeCell="I7" sqref="I7"/>
    </sheetView>
  </sheetViews>
  <sheetFormatPr baseColWidth="10" defaultRowHeight="16"/>
  <cols>
    <col min="2" max="2" width="30.33203125" customWidth="1"/>
    <col min="3" max="3" width="17.83203125" customWidth="1"/>
    <col min="4" max="4" width="12.33203125" customWidth="1"/>
    <col min="5" max="5" width="11.1640625" customWidth="1"/>
    <col min="6" max="6" width="20.33203125" customWidth="1"/>
    <col min="7" max="7" width="11.5" customWidth="1"/>
    <col min="8" max="8" width="11.33203125" customWidth="1"/>
    <col min="9" max="9" width="16.83203125" customWidth="1"/>
    <col min="10" max="10" width="13.83203125" customWidth="1"/>
    <col min="11" max="13" width="28.83203125" customWidth="1"/>
  </cols>
  <sheetData>
    <row r="2" spans="1:13" ht="24">
      <c r="A2" s="21">
        <v>2021</v>
      </c>
      <c r="B2" s="21"/>
      <c r="C2" s="22"/>
      <c r="D2" s="23"/>
      <c r="E2" s="23"/>
      <c r="F2" s="22"/>
      <c r="G2" s="21"/>
      <c r="H2" s="21"/>
      <c r="I2" s="21"/>
      <c r="J2" s="21"/>
      <c r="K2" s="21"/>
      <c r="L2" s="21"/>
      <c r="M2" s="21"/>
    </row>
    <row r="3" spans="1:13" ht="29">
      <c r="A3" s="21"/>
      <c r="B3" s="69" t="s">
        <v>34</v>
      </c>
      <c r="C3" s="69"/>
      <c r="D3" s="69"/>
      <c r="E3" s="69"/>
      <c r="F3" s="69"/>
      <c r="G3" s="69"/>
      <c r="H3" s="69"/>
      <c r="I3" s="69"/>
      <c r="J3" s="69"/>
      <c r="K3" s="21"/>
      <c r="L3" s="21"/>
      <c r="M3" s="21"/>
    </row>
    <row r="4" spans="1:13" ht="24">
      <c r="A4" s="21"/>
      <c r="B4" s="21"/>
      <c r="C4" s="70"/>
      <c r="D4" s="70"/>
      <c r="E4" s="65"/>
      <c r="F4" s="70"/>
      <c r="G4" s="70"/>
      <c r="H4" s="65"/>
      <c r="I4" s="21"/>
      <c r="J4" s="21"/>
      <c r="K4" s="21"/>
      <c r="L4" s="21"/>
      <c r="M4" s="21"/>
    </row>
    <row r="5" spans="1:13" ht="24">
      <c r="A5" s="21"/>
      <c r="B5" s="21"/>
      <c r="C5" s="44" t="s">
        <v>23</v>
      </c>
      <c r="D5" s="45" t="s">
        <v>4</v>
      </c>
      <c r="E5" s="45" t="s">
        <v>24</v>
      </c>
      <c r="F5" s="40" t="s">
        <v>18</v>
      </c>
      <c r="G5" s="50" t="s">
        <v>4</v>
      </c>
      <c r="H5" s="50" t="s">
        <v>24</v>
      </c>
      <c r="I5" s="55" t="s">
        <v>6</v>
      </c>
      <c r="J5" s="55" t="s">
        <v>27</v>
      </c>
      <c r="K5" s="21"/>
      <c r="L5" s="21"/>
      <c r="M5" s="21"/>
    </row>
    <row r="6" spans="1:13" ht="27" thickBot="1">
      <c r="A6" s="21"/>
      <c r="B6" s="21"/>
      <c r="C6" s="46" t="s">
        <v>20</v>
      </c>
      <c r="D6" s="47" t="s">
        <v>5</v>
      </c>
      <c r="E6" s="47" t="s">
        <v>25</v>
      </c>
      <c r="F6" s="51" t="s">
        <v>3</v>
      </c>
      <c r="G6" s="57" t="s">
        <v>5</v>
      </c>
      <c r="H6" s="52" t="s">
        <v>25</v>
      </c>
      <c r="I6" s="56" t="s">
        <v>7</v>
      </c>
      <c r="J6" s="56" t="s">
        <v>12</v>
      </c>
      <c r="K6" s="21"/>
      <c r="L6" s="21"/>
      <c r="M6" s="21"/>
    </row>
    <row r="7" spans="1:13" ht="24">
      <c r="A7" s="21"/>
      <c r="B7" s="21" t="s">
        <v>0</v>
      </c>
      <c r="C7" s="58">
        <v>376500</v>
      </c>
      <c r="D7" s="9">
        <v>238</v>
      </c>
      <c r="E7" s="9">
        <v>5</v>
      </c>
      <c r="F7" s="59">
        <v>307000</v>
      </c>
      <c r="G7" s="3">
        <v>247</v>
      </c>
      <c r="H7" s="3">
        <v>12</v>
      </c>
      <c r="I7" s="60">
        <f>C7-F7</f>
        <v>69500</v>
      </c>
      <c r="J7" s="12">
        <f>D7-G7</f>
        <v>-9</v>
      </c>
      <c r="K7" s="21"/>
      <c r="L7" s="21"/>
      <c r="M7" s="21"/>
    </row>
    <row r="8" spans="1:13" ht="24">
      <c r="A8" s="21"/>
      <c r="B8" s="21" t="s">
        <v>1</v>
      </c>
      <c r="C8" s="58">
        <v>402400</v>
      </c>
      <c r="D8" s="9">
        <v>221</v>
      </c>
      <c r="E8" s="9">
        <v>5</v>
      </c>
      <c r="F8" s="59">
        <v>338000</v>
      </c>
      <c r="G8" s="3">
        <v>270</v>
      </c>
      <c r="H8" s="3">
        <v>18</v>
      </c>
      <c r="I8" s="60">
        <f t="shared" ref="I8:I11" si="0">C8-F8</f>
        <v>64400</v>
      </c>
      <c r="J8" s="12">
        <f t="shared" ref="J8:J11" si="1">D8-G8</f>
        <v>-49</v>
      </c>
      <c r="K8" s="21"/>
      <c r="L8" s="21"/>
      <c r="M8" s="21"/>
    </row>
    <row r="9" spans="1:13" ht="24">
      <c r="A9" s="21"/>
      <c r="B9" s="21" t="s">
        <v>2</v>
      </c>
      <c r="C9" s="58">
        <v>345000</v>
      </c>
      <c r="D9" s="9">
        <v>219</v>
      </c>
      <c r="E9" s="9">
        <v>5</v>
      </c>
      <c r="F9" s="59">
        <v>300000</v>
      </c>
      <c r="G9" s="3">
        <v>243</v>
      </c>
      <c r="H9" s="3">
        <v>11</v>
      </c>
      <c r="I9" s="60">
        <f t="shared" si="0"/>
        <v>45000</v>
      </c>
      <c r="J9" s="12">
        <f t="shared" si="1"/>
        <v>-24</v>
      </c>
      <c r="K9" s="41"/>
      <c r="L9" s="21"/>
      <c r="M9" s="36">
        <v>1.0489999999999999</v>
      </c>
    </row>
    <row r="10" spans="1:13" ht="24">
      <c r="A10" s="21"/>
      <c r="B10" s="21" t="s">
        <v>8</v>
      </c>
      <c r="C10" s="58">
        <v>341000</v>
      </c>
      <c r="D10" s="9">
        <v>168</v>
      </c>
      <c r="E10" s="9">
        <v>4</v>
      </c>
      <c r="F10" s="59">
        <v>271900</v>
      </c>
      <c r="G10" s="3">
        <v>171</v>
      </c>
      <c r="H10" s="3">
        <v>9</v>
      </c>
      <c r="I10" s="60">
        <f>C10-F10</f>
        <v>69100</v>
      </c>
      <c r="J10" s="12">
        <f>D10-G10</f>
        <v>-3</v>
      </c>
      <c r="K10" s="21"/>
      <c r="L10" s="21"/>
      <c r="M10" s="36">
        <v>1.1175999999999999</v>
      </c>
    </row>
    <row r="11" spans="1:13" ht="24">
      <c r="A11" s="21"/>
      <c r="B11" s="21" t="s">
        <v>11</v>
      </c>
      <c r="C11" s="58">
        <v>631500</v>
      </c>
      <c r="D11" s="9">
        <v>117</v>
      </c>
      <c r="E11" s="9">
        <v>6</v>
      </c>
      <c r="F11" s="59">
        <v>486000</v>
      </c>
      <c r="G11" s="3">
        <v>144</v>
      </c>
      <c r="H11" s="3">
        <v>16</v>
      </c>
      <c r="I11" s="60">
        <f t="shared" ref="I11:I14" si="2">C11-F11</f>
        <v>145500</v>
      </c>
      <c r="J11" s="12">
        <f t="shared" ref="J11:J14" si="3">D11-G11</f>
        <v>-27</v>
      </c>
      <c r="K11" s="21"/>
      <c r="L11" s="21"/>
      <c r="M11" s="36">
        <v>1.1169</v>
      </c>
    </row>
    <row r="12" spans="1:13" ht="24">
      <c r="A12" s="21"/>
      <c r="B12" s="21" t="s">
        <v>10</v>
      </c>
      <c r="C12" s="58">
        <v>407000</v>
      </c>
      <c r="D12" s="9">
        <v>249</v>
      </c>
      <c r="E12" s="9">
        <v>5</v>
      </c>
      <c r="F12" s="59">
        <v>359900</v>
      </c>
      <c r="G12" s="3">
        <v>235</v>
      </c>
      <c r="H12" s="3">
        <v>12</v>
      </c>
      <c r="I12" s="60">
        <f>C12-F12</f>
        <v>47100</v>
      </c>
      <c r="J12" s="12">
        <f>D12-G12</f>
        <v>14</v>
      </c>
      <c r="K12" s="21"/>
      <c r="L12" s="21"/>
      <c r="M12" s="36">
        <v>1.0714999999999999</v>
      </c>
    </row>
    <row r="13" spans="1:13" ht="24">
      <c r="A13" s="21"/>
      <c r="B13" s="21" t="s">
        <v>9</v>
      </c>
      <c r="C13" s="58">
        <v>625000</v>
      </c>
      <c r="D13" s="9">
        <v>140</v>
      </c>
      <c r="E13" s="9">
        <v>6</v>
      </c>
      <c r="F13" s="59">
        <v>487500</v>
      </c>
      <c r="G13" s="3">
        <v>162</v>
      </c>
      <c r="H13" s="3">
        <v>14</v>
      </c>
      <c r="I13" s="60">
        <f t="shared" ref="I13" si="4">C13-F13</f>
        <v>137500</v>
      </c>
      <c r="J13" s="12">
        <f t="shared" ref="J13" si="5">D13-G13</f>
        <v>-22</v>
      </c>
      <c r="K13" s="21"/>
      <c r="L13" s="21"/>
      <c r="M13" s="36">
        <v>1.0980000000000001</v>
      </c>
    </row>
    <row r="14" spans="1:13" ht="24">
      <c r="A14" s="21"/>
      <c r="B14" s="21"/>
      <c r="C14" s="48">
        <f>AVERAGE(C7:C13)</f>
        <v>446914.28571428574</v>
      </c>
      <c r="D14" s="49">
        <f>SUM(D7:D13)</f>
        <v>1352</v>
      </c>
      <c r="E14" s="49">
        <f>AVERAGE(E7:E13)</f>
        <v>5.1428571428571432</v>
      </c>
      <c r="F14" s="53">
        <f>AVERAGE(F7:F13)</f>
        <v>364328.57142857142</v>
      </c>
      <c r="G14" s="54">
        <f>SUM(G7:G13)</f>
        <v>1472</v>
      </c>
      <c r="H14" s="54">
        <f>AVERAGE(H7:H13)</f>
        <v>13.142857142857142</v>
      </c>
      <c r="I14" s="60">
        <f>C14-F14</f>
        <v>82585.714285714319</v>
      </c>
      <c r="J14" s="12">
        <f>D14-G14</f>
        <v>-120</v>
      </c>
      <c r="K14" s="21"/>
      <c r="L14" s="21"/>
      <c r="M14" s="36">
        <v>1.0978000000000001</v>
      </c>
    </row>
    <row r="15" spans="1:13" ht="24">
      <c r="A15" s="21"/>
      <c r="B15" s="21"/>
      <c r="C15" s="22"/>
      <c r="D15" s="23"/>
      <c r="E15" s="23"/>
      <c r="F15" s="22"/>
      <c r="J15" s="36"/>
      <c r="K15" s="21"/>
      <c r="L15" s="21"/>
      <c r="M15" s="36">
        <v>1.0778000000000001</v>
      </c>
    </row>
    <row r="16" spans="1:13" ht="24">
      <c r="F16" t="s">
        <v>30</v>
      </c>
      <c r="G16" s="62">
        <f>(D14-G14)/G14</f>
        <v>-8.1521739130434784E-2</v>
      </c>
      <c r="H16" s="21"/>
      <c r="I16" s="36">
        <f>-(F14-C14)/F14</f>
        <v>0.22667921421009302</v>
      </c>
      <c r="K16" s="21"/>
      <c r="L16" s="21"/>
      <c r="M16" s="21"/>
    </row>
    <row r="17" spans="1:13" ht="29">
      <c r="A17" s="21"/>
      <c r="B17" s="69" t="s">
        <v>33</v>
      </c>
      <c r="C17" s="69"/>
      <c r="D17" s="69"/>
      <c r="E17" s="69"/>
      <c r="F17" s="69"/>
      <c r="G17" s="69"/>
      <c r="H17" s="69"/>
      <c r="I17" s="69"/>
      <c r="J17" s="69"/>
      <c r="K17" s="21"/>
      <c r="L17" s="21"/>
      <c r="M17" s="21"/>
    </row>
    <row r="18" spans="1:13" ht="24">
      <c r="A18" s="21"/>
      <c r="B18" s="21"/>
      <c r="C18" s="70"/>
      <c r="D18" s="70"/>
      <c r="E18" s="64"/>
      <c r="F18" s="70"/>
      <c r="G18" s="70"/>
      <c r="H18" s="64"/>
      <c r="I18" s="21"/>
      <c r="J18" s="21"/>
      <c r="K18" s="21"/>
      <c r="L18" s="21"/>
      <c r="M18" s="21"/>
    </row>
    <row r="19" spans="1:13" ht="24">
      <c r="A19" s="21"/>
      <c r="B19" s="21"/>
      <c r="C19" s="44" t="s">
        <v>23</v>
      </c>
      <c r="D19" s="45" t="s">
        <v>4</v>
      </c>
      <c r="E19" s="45" t="s">
        <v>24</v>
      </c>
      <c r="F19" s="40" t="s">
        <v>18</v>
      </c>
      <c r="G19" s="50" t="s">
        <v>4</v>
      </c>
      <c r="H19" s="50" t="s">
        <v>24</v>
      </c>
      <c r="I19" s="55" t="s">
        <v>6</v>
      </c>
      <c r="J19" s="55" t="s">
        <v>27</v>
      </c>
      <c r="K19" s="21"/>
      <c r="L19" s="21"/>
      <c r="M19" s="21"/>
    </row>
    <row r="20" spans="1:13" ht="27" thickBot="1">
      <c r="A20" s="21"/>
      <c r="B20" s="21"/>
      <c r="C20" s="46" t="s">
        <v>20</v>
      </c>
      <c r="D20" s="47" t="s">
        <v>5</v>
      </c>
      <c r="E20" s="47" t="s">
        <v>25</v>
      </c>
      <c r="F20" s="51" t="s">
        <v>3</v>
      </c>
      <c r="G20" s="57" t="s">
        <v>5</v>
      </c>
      <c r="H20" s="52" t="s">
        <v>25</v>
      </c>
      <c r="I20" s="56" t="s">
        <v>7</v>
      </c>
      <c r="J20" s="56" t="s">
        <v>12</v>
      </c>
      <c r="K20" s="21"/>
      <c r="L20" s="21"/>
      <c r="M20" s="21"/>
    </row>
    <row r="21" spans="1:13" ht="24">
      <c r="A21" s="21"/>
      <c r="B21" s="21" t="s">
        <v>0</v>
      </c>
      <c r="C21" s="58">
        <v>360000</v>
      </c>
      <c r="D21" s="9">
        <v>198</v>
      </c>
      <c r="E21" s="9">
        <v>5</v>
      </c>
      <c r="F21" s="59">
        <v>300000</v>
      </c>
      <c r="G21" s="3">
        <v>224</v>
      </c>
      <c r="H21" s="3">
        <v>12</v>
      </c>
      <c r="I21" s="60">
        <f>C21-F21</f>
        <v>60000</v>
      </c>
      <c r="J21" s="12">
        <f>D21-G21</f>
        <v>-26</v>
      </c>
      <c r="K21" s="21"/>
      <c r="L21" s="21"/>
      <c r="M21" s="21"/>
    </row>
    <row r="22" spans="1:13" ht="24">
      <c r="A22" s="21"/>
      <c r="B22" s="21" t="s">
        <v>1</v>
      </c>
      <c r="C22" s="58">
        <v>399800</v>
      </c>
      <c r="D22" s="9">
        <v>232</v>
      </c>
      <c r="E22" s="9">
        <v>5</v>
      </c>
      <c r="F22" s="59">
        <v>330000</v>
      </c>
      <c r="G22" s="3">
        <v>219</v>
      </c>
      <c r="H22" s="3">
        <v>18</v>
      </c>
      <c r="I22" s="60">
        <f t="shared" ref="I22:I25" si="6">C22-F22</f>
        <v>69800</v>
      </c>
      <c r="J22" s="12">
        <f t="shared" ref="J22:J25" si="7">D22-G22</f>
        <v>13</v>
      </c>
      <c r="K22" s="21"/>
      <c r="L22" s="21"/>
      <c r="M22" s="21"/>
    </row>
    <row r="23" spans="1:13" ht="24">
      <c r="A23" s="21"/>
      <c r="B23" s="21" t="s">
        <v>2</v>
      </c>
      <c r="C23" s="58">
        <v>360000</v>
      </c>
      <c r="D23" s="9">
        <v>153</v>
      </c>
      <c r="E23" s="9">
        <v>5</v>
      </c>
      <c r="F23" s="59">
        <v>277615</v>
      </c>
      <c r="G23" s="3">
        <v>147</v>
      </c>
      <c r="H23" s="3">
        <v>11</v>
      </c>
      <c r="I23" s="60">
        <f t="shared" si="6"/>
        <v>82385</v>
      </c>
      <c r="J23" s="12">
        <f t="shared" si="7"/>
        <v>6</v>
      </c>
      <c r="K23" s="41"/>
      <c r="L23" s="21"/>
      <c r="M23" s="36">
        <v>1.0489999999999999</v>
      </c>
    </row>
    <row r="24" spans="1:13" ht="24">
      <c r="A24" s="21"/>
      <c r="B24" s="21" t="s">
        <v>8</v>
      </c>
      <c r="C24" s="58">
        <v>358000</v>
      </c>
      <c r="D24" s="9">
        <v>157</v>
      </c>
      <c r="E24" s="9">
        <v>5</v>
      </c>
      <c r="F24" s="59">
        <v>282500</v>
      </c>
      <c r="G24" s="3">
        <v>166</v>
      </c>
      <c r="H24" s="3">
        <v>10</v>
      </c>
      <c r="I24" s="60">
        <f>C24-F24</f>
        <v>75500</v>
      </c>
      <c r="J24" s="12">
        <f>D24-G24</f>
        <v>-9</v>
      </c>
      <c r="K24" s="21"/>
      <c r="L24" s="21"/>
      <c r="M24" s="36">
        <v>1.1175999999999999</v>
      </c>
    </row>
    <row r="25" spans="1:13" ht="24">
      <c r="A25" s="21"/>
      <c r="B25" s="21" t="s">
        <v>11</v>
      </c>
      <c r="C25" s="58">
        <v>575000</v>
      </c>
      <c r="D25" s="9">
        <v>104</v>
      </c>
      <c r="E25" s="9">
        <v>5</v>
      </c>
      <c r="F25" s="59">
        <v>455000</v>
      </c>
      <c r="G25" s="3">
        <v>100</v>
      </c>
      <c r="H25" s="3">
        <v>18</v>
      </c>
      <c r="I25" s="60">
        <f t="shared" si="6"/>
        <v>120000</v>
      </c>
      <c r="J25" s="12">
        <f t="shared" si="7"/>
        <v>4</v>
      </c>
      <c r="K25" s="21"/>
      <c r="L25" s="21"/>
      <c r="M25" s="36">
        <v>1.1169</v>
      </c>
    </row>
    <row r="26" spans="1:13" ht="24">
      <c r="A26" s="21"/>
      <c r="B26" s="21" t="s">
        <v>10</v>
      </c>
      <c r="C26" s="58">
        <v>400000</v>
      </c>
      <c r="D26" s="9">
        <v>238</v>
      </c>
      <c r="E26" s="9">
        <v>5</v>
      </c>
      <c r="F26" s="59">
        <v>345007</v>
      </c>
      <c r="G26" s="3">
        <v>213</v>
      </c>
      <c r="H26" s="3">
        <v>13</v>
      </c>
      <c r="I26" s="60">
        <f>C26-F26</f>
        <v>54993</v>
      </c>
      <c r="J26" s="12">
        <f>D26-G26</f>
        <v>25</v>
      </c>
      <c r="K26" s="21"/>
      <c r="L26" s="21"/>
      <c r="M26" s="36">
        <v>1.0714999999999999</v>
      </c>
    </row>
    <row r="27" spans="1:13" ht="24">
      <c r="A27" s="21"/>
      <c r="B27" s="21" t="s">
        <v>9</v>
      </c>
      <c r="C27" s="58">
        <v>684500</v>
      </c>
      <c r="D27" s="9">
        <v>132</v>
      </c>
      <c r="E27" s="9">
        <v>6</v>
      </c>
      <c r="F27" s="59">
        <v>495000</v>
      </c>
      <c r="G27" s="3">
        <v>139</v>
      </c>
      <c r="H27" s="3">
        <v>26</v>
      </c>
      <c r="I27" s="60">
        <f t="shared" ref="I27" si="8">C27-F27</f>
        <v>189500</v>
      </c>
      <c r="J27" s="12">
        <f t="shared" ref="J27" si="9">D27-G27</f>
        <v>-7</v>
      </c>
      <c r="K27" s="21"/>
      <c r="L27" s="21"/>
      <c r="M27" s="36">
        <v>1.0980000000000001</v>
      </c>
    </row>
    <row r="28" spans="1:13" ht="24">
      <c r="A28" s="21"/>
      <c r="B28" s="21"/>
      <c r="C28" s="48">
        <f>AVERAGE(C21:C27)</f>
        <v>448185.71428571426</v>
      </c>
      <c r="D28" s="49">
        <f>SUM(D21:D27)</f>
        <v>1214</v>
      </c>
      <c r="E28" s="49">
        <f>AVERAGE(E21:E27)</f>
        <v>5.1428571428571432</v>
      </c>
      <c r="F28" s="53">
        <f>AVERAGE(F21:F27)</f>
        <v>355017.42857142858</v>
      </c>
      <c r="G28" s="54">
        <f>SUM(G21:G27)</f>
        <v>1208</v>
      </c>
      <c r="H28" s="54">
        <f>AVERAGE(H21:H27)</f>
        <v>15.428571428571429</v>
      </c>
      <c r="I28" s="60">
        <f>C28-F28</f>
        <v>93168.285714285681</v>
      </c>
      <c r="J28" s="12">
        <f>D28-G28</f>
        <v>6</v>
      </c>
      <c r="K28" s="21"/>
      <c r="L28" s="21"/>
      <c r="M28" s="36">
        <v>1.0978000000000001</v>
      </c>
    </row>
    <row r="29" spans="1:13" ht="24">
      <c r="A29" s="21"/>
      <c r="B29" s="21"/>
      <c r="C29" s="22"/>
      <c r="D29" s="23"/>
      <c r="E29" s="23"/>
      <c r="F29" s="22"/>
      <c r="J29" s="36"/>
      <c r="K29" s="21"/>
      <c r="L29" s="21"/>
      <c r="M29" s="36">
        <v>1.0778000000000001</v>
      </c>
    </row>
    <row r="30" spans="1:13" ht="24">
      <c r="F30" t="s">
        <v>30</v>
      </c>
      <c r="G30" s="62">
        <f>(D28-G28)/G28</f>
        <v>4.9668874172185433E-3</v>
      </c>
      <c r="H30" s="21"/>
      <c r="I30" s="36">
        <f>-(F28-C28)/F28</f>
        <v>0.26243299121733249</v>
      </c>
      <c r="K30" s="21"/>
      <c r="L30" s="21"/>
      <c r="M30" s="21"/>
    </row>
    <row r="31" spans="1:13" ht="24">
      <c r="G31" s="62"/>
      <c r="H31" s="21"/>
      <c r="I31" s="36"/>
      <c r="K31" s="21"/>
      <c r="L31" s="21"/>
      <c r="M31" s="21"/>
    </row>
    <row r="32" spans="1:13" ht="29">
      <c r="A32" s="21"/>
      <c r="B32" s="69" t="s">
        <v>32</v>
      </c>
      <c r="C32" s="69"/>
      <c r="D32" s="69"/>
      <c r="E32" s="69"/>
      <c r="F32" s="69"/>
      <c r="G32" s="69"/>
      <c r="H32" s="69"/>
      <c r="I32" s="69"/>
      <c r="J32" s="69"/>
      <c r="K32" s="21"/>
      <c r="L32" s="21"/>
      <c r="M32" s="21"/>
    </row>
    <row r="33" spans="1:13" ht="24">
      <c r="A33" s="21"/>
      <c r="B33" s="21"/>
      <c r="C33" s="70"/>
      <c r="D33" s="70"/>
      <c r="E33" s="63"/>
      <c r="F33" s="70"/>
      <c r="G33" s="70"/>
      <c r="H33" s="63"/>
      <c r="I33" s="21"/>
      <c r="J33" s="21"/>
      <c r="K33" s="21"/>
      <c r="L33" s="21"/>
      <c r="M33" s="21"/>
    </row>
    <row r="34" spans="1:13" ht="24">
      <c r="A34" s="21"/>
      <c r="B34" s="21"/>
      <c r="C34" s="44" t="s">
        <v>23</v>
      </c>
      <c r="D34" s="45" t="s">
        <v>4</v>
      </c>
      <c r="E34" s="45" t="s">
        <v>24</v>
      </c>
      <c r="F34" s="40" t="s">
        <v>18</v>
      </c>
      <c r="G34" s="50" t="s">
        <v>4</v>
      </c>
      <c r="H34" s="50" t="s">
        <v>24</v>
      </c>
      <c r="I34" s="55" t="s">
        <v>6</v>
      </c>
      <c r="J34" s="55" t="s">
        <v>27</v>
      </c>
      <c r="K34" s="21"/>
      <c r="L34" s="21"/>
      <c r="M34" s="21"/>
    </row>
    <row r="35" spans="1:13" ht="27" thickBot="1">
      <c r="A35" s="21"/>
      <c r="B35" s="21"/>
      <c r="C35" s="46" t="s">
        <v>20</v>
      </c>
      <c r="D35" s="47" t="s">
        <v>5</v>
      </c>
      <c r="E35" s="47" t="s">
        <v>25</v>
      </c>
      <c r="F35" s="51" t="s">
        <v>3</v>
      </c>
      <c r="G35" s="57" t="s">
        <v>5</v>
      </c>
      <c r="H35" s="52" t="s">
        <v>25</v>
      </c>
      <c r="I35" s="56" t="s">
        <v>7</v>
      </c>
      <c r="J35" s="56" t="s">
        <v>12</v>
      </c>
      <c r="K35" s="21"/>
      <c r="L35" s="21"/>
      <c r="M35" s="21"/>
    </row>
    <row r="36" spans="1:13" ht="24">
      <c r="A36" s="21"/>
      <c r="B36" s="21" t="s">
        <v>0</v>
      </c>
      <c r="C36" s="58">
        <v>355000</v>
      </c>
      <c r="D36" s="9">
        <v>201</v>
      </c>
      <c r="E36" s="9">
        <v>5</v>
      </c>
      <c r="F36" s="59">
        <v>276500</v>
      </c>
      <c r="G36" s="3">
        <v>156</v>
      </c>
      <c r="H36" s="3">
        <v>12</v>
      </c>
      <c r="I36" s="60">
        <f>C36-F36</f>
        <v>78500</v>
      </c>
      <c r="J36" s="12">
        <f>D36-G36</f>
        <v>45</v>
      </c>
      <c r="K36" s="21"/>
      <c r="L36" s="21"/>
      <c r="M36" s="21"/>
    </row>
    <row r="37" spans="1:13" ht="24">
      <c r="A37" s="21"/>
      <c r="B37" s="21" t="s">
        <v>1</v>
      </c>
      <c r="C37" s="58">
        <v>390000</v>
      </c>
      <c r="D37" s="9">
        <v>197</v>
      </c>
      <c r="E37" s="9">
        <v>6</v>
      </c>
      <c r="F37" s="59">
        <v>317755</v>
      </c>
      <c r="G37" s="3">
        <v>164</v>
      </c>
      <c r="H37" s="3">
        <v>19</v>
      </c>
      <c r="I37" s="60">
        <f t="shared" ref="I37:I40" si="10">C37-F37</f>
        <v>72245</v>
      </c>
      <c r="J37" s="12">
        <f t="shared" ref="J37:J40" si="11">D37-G37</f>
        <v>33</v>
      </c>
      <c r="K37" s="21"/>
      <c r="L37" s="21"/>
      <c r="M37" s="21"/>
    </row>
    <row r="38" spans="1:13" ht="24">
      <c r="A38" s="21"/>
      <c r="B38" s="21" t="s">
        <v>2</v>
      </c>
      <c r="C38" s="58">
        <v>320414</v>
      </c>
      <c r="D38" s="9">
        <v>127</v>
      </c>
      <c r="E38" s="9">
        <v>4</v>
      </c>
      <c r="F38" s="59">
        <v>277615</v>
      </c>
      <c r="G38" s="3">
        <v>147</v>
      </c>
      <c r="H38" s="3">
        <v>11</v>
      </c>
      <c r="I38" s="60">
        <f t="shared" si="10"/>
        <v>42799</v>
      </c>
      <c r="J38" s="12">
        <f t="shared" si="11"/>
        <v>-20</v>
      </c>
      <c r="K38" s="41"/>
      <c r="L38" s="21"/>
      <c r="M38" s="36">
        <v>1.0489999999999999</v>
      </c>
    </row>
    <row r="39" spans="1:13" ht="24">
      <c r="A39" s="21"/>
      <c r="B39" s="21" t="s">
        <v>11</v>
      </c>
      <c r="C39" s="58">
        <v>528000</v>
      </c>
      <c r="D39" s="9">
        <v>123</v>
      </c>
      <c r="E39" s="9">
        <v>4</v>
      </c>
      <c r="F39" s="59">
        <v>462500</v>
      </c>
      <c r="G39" s="3">
        <v>68</v>
      </c>
      <c r="H39" s="3">
        <v>16</v>
      </c>
      <c r="I39" s="60">
        <f t="shared" si="10"/>
        <v>65500</v>
      </c>
      <c r="J39" s="12">
        <f t="shared" si="11"/>
        <v>55</v>
      </c>
      <c r="K39" s="21"/>
      <c r="L39" s="21"/>
      <c r="M39" s="36">
        <v>1.1169</v>
      </c>
    </row>
    <row r="40" spans="1:13" ht="24">
      <c r="A40" s="21"/>
      <c r="B40" s="21" t="s">
        <v>8</v>
      </c>
      <c r="C40" s="58">
        <v>320000</v>
      </c>
      <c r="D40" s="9">
        <v>117</v>
      </c>
      <c r="E40" s="9">
        <v>4</v>
      </c>
      <c r="F40" s="59">
        <v>267300</v>
      </c>
      <c r="G40" s="3">
        <v>110</v>
      </c>
      <c r="H40" s="3">
        <v>11</v>
      </c>
      <c r="I40" s="60">
        <f t="shared" si="10"/>
        <v>52700</v>
      </c>
      <c r="J40" s="12">
        <f t="shared" si="11"/>
        <v>7</v>
      </c>
      <c r="K40" s="21"/>
      <c r="L40" s="21"/>
      <c r="M40" s="36">
        <v>1.1175999999999999</v>
      </c>
    </row>
    <row r="41" spans="1:13" ht="24">
      <c r="A41" s="21"/>
      <c r="B41" s="21" t="s">
        <v>10</v>
      </c>
      <c r="C41" s="58">
        <v>401000</v>
      </c>
      <c r="D41" s="9">
        <v>203</v>
      </c>
      <c r="E41" s="9">
        <v>4</v>
      </c>
      <c r="F41" s="59">
        <v>315000</v>
      </c>
      <c r="G41" s="3">
        <v>129</v>
      </c>
      <c r="H41" s="3">
        <v>10</v>
      </c>
      <c r="I41" s="60">
        <f>C41-F41</f>
        <v>86000</v>
      </c>
      <c r="J41" s="12">
        <f>D41-G41</f>
        <v>74</v>
      </c>
      <c r="K41" s="21"/>
      <c r="L41" s="21"/>
      <c r="M41" s="36">
        <v>1.0714999999999999</v>
      </c>
    </row>
    <row r="42" spans="1:13" ht="24">
      <c r="A42" s="21"/>
      <c r="B42" s="21" t="s">
        <v>9</v>
      </c>
      <c r="C42" s="58">
        <v>625000</v>
      </c>
      <c r="D42" s="9">
        <v>111</v>
      </c>
      <c r="E42" s="9">
        <v>4</v>
      </c>
      <c r="F42" s="59">
        <v>483500</v>
      </c>
      <c r="G42" s="3">
        <v>84</v>
      </c>
      <c r="H42" s="3">
        <v>17</v>
      </c>
      <c r="I42" s="60">
        <f t="shared" ref="I42" si="12">C42-F42</f>
        <v>141500</v>
      </c>
      <c r="J42" s="12">
        <f t="shared" ref="J42" si="13">D42-G42</f>
        <v>27</v>
      </c>
      <c r="K42" s="21"/>
      <c r="L42" s="21"/>
      <c r="M42" s="36">
        <v>1.0980000000000001</v>
      </c>
    </row>
    <row r="43" spans="1:13" ht="24">
      <c r="A43" s="21"/>
      <c r="B43" s="21"/>
      <c r="C43" s="48">
        <f>AVERAGE(C36:C42)</f>
        <v>419916.28571428574</v>
      </c>
      <c r="D43" s="49">
        <f>SUM(D36:D42)</f>
        <v>1079</v>
      </c>
      <c r="E43" s="49">
        <f>AVERAGE(E36:E42)</f>
        <v>4.4285714285714288</v>
      </c>
      <c r="F43" s="53">
        <f>AVERAGE(F36:F42)</f>
        <v>342881.42857142858</v>
      </c>
      <c r="G43" s="54">
        <f>SUM(G36:G42)</f>
        <v>858</v>
      </c>
      <c r="H43" s="54">
        <f>AVERAGE(H36:H42)</f>
        <v>13.714285714285714</v>
      </c>
      <c r="I43" s="60">
        <f>C43-F43</f>
        <v>77034.857142857159</v>
      </c>
      <c r="J43" s="12">
        <f>D43-G43</f>
        <v>221</v>
      </c>
      <c r="K43" s="21"/>
      <c r="L43" s="21"/>
      <c r="M43" s="36">
        <v>1.0978000000000001</v>
      </c>
    </row>
    <row r="44" spans="1:13" ht="24">
      <c r="A44" s="21"/>
      <c r="B44" s="21"/>
      <c r="C44" s="22"/>
      <c r="D44" s="23"/>
      <c r="E44" s="23"/>
      <c r="F44" s="22"/>
      <c r="J44" s="36"/>
      <c r="K44" s="21"/>
      <c r="L44" s="21"/>
      <c r="M44" s="36">
        <v>1.0778000000000001</v>
      </c>
    </row>
    <row r="45" spans="1:13" ht="24">
      <c r="F45" t="s">
        <v>30</v>
      </c>
      <c r="G45" s="62">
        <f>(D43-G43)/G43</f>
        <v>0.25757575757575757</v>
      </c>
      <c r="H45" s="21"/>
      <c r="I45" s="36">
        <f>-(F43-C43)/F43</f>
        <v>0.22466908593974597</v>
      </c>
      <c r="K45" s="21"/>
      <c r="L45" s="21"/>
      <c r="M45" s="21"/>
    </row>
    <row r="46" spans="1:13" ht="24">
      <c r="A46" s="21"/>
      <c r="B46" s="21"/>
      <c r="C46" s="22"/>
      <c r="D46" s="23"/>
      <c r="E46" s="23"/>
      <c r="F46" s="22"/>
      <c r="G46" s="21"/>
      <c r="H46" s="21"/>
      <c r="I46" s="21"/>
      <c r="J46" s="21"/>
      <c r="K46" s="21"/>
      <c r="L46" s="21"/>
      <c r="M46" s="21"/>
    </row>
    <row r="47" spans="1:13" ht="29">
      <c r="A47" s="21"/>
      <c r="B47" s="69" t="s">
        <v>31</v>
      </c>
      <c r="C47" s="69"/>
      <c r="D47" s="69"/>
      <c r="E47" s="69"/>
      <c r="F47" s="69"/>
      <c r="G47" s="69"/>
      <c r="H47" s="69"/>
      <c r="I47" s="69"/>
      <c r="J47" s="69"/>
      <c r="K47" s="21"/>
      <c r="L47" s="21"/>
      <c r="M47" s="21"/>
    </row>
    <row r="48" spans="1:13" ht="24">
      <c r="A48" s="21"/>
      <c r="B48" s="21"/>
      <c r="C48" s="70"/>
      <c r="D48" s="70"/>
      <c r="E48" s="61"/>
      <c r="F48" s="70"/>
      <c r="G48" s="70"/>
      <c r="H48" s="61"/>
      <c r="I48" s="21"/>
      <c r="J48" s="21"/>
      <c r="K48" s="21"/>
      <c r="L48" s="21"/>
      <c r="M48" s="21"/>
    </row>
    <row r="49" spans="1:13" ht="24">
      <c r="A49" s="21"/>
      <c r="B49" s="21"/>
      <c r="C49" s="44" t="s">
        <v>23</v>
      </c>
      <c r="D49" s="45" t="s">
        <v>4</v>
      </c>
      <c r="E49" s="45" t="s">
        <v>24</v>
      </c>
      <c r="F49" s="40" t="s">
        <v>18</v>
      </c>
      <c r="G49" s="50" t="s">
        <v>4</v>
      </c>
      <c r="H49" s="50" t="s">
        <v>24</v>
      </c>
      <c r="I49" s="55" t="s">
        <v>6</v>
      </c>
      <c r="J49" s="55" t="s">
        <v>27</v>
      </c>
      <c r="K49" s="21"/>
      <c r="L49" s="21"/>
      <c r="M49" s="21"/>
    </row>
    <row r="50" spans="1:13" ht="27" thickBot="1">
      <c r="A50" s="21"/>
      <c r="B50" s="21"/>
      <c r="C50" s="46" t="s">
        <v>20</v>
      </c>
      <c r="D50" s="47" t="s">
        <v>5</v>
      </c>
      <c r="E50" s="47" t="s">
        <v>25</v>
      </c>
      <c r="F50" s="51" t="s">
        <v>3</v>
      </c>
      <c r="G50" s="57" t="s">
        <v>5</v>
      </c>
      <c r="H50" s="52" t="s">
        <v>25</v>
      </c>
      <c r="I50" s="56" t="s">
        <v>7</v>
      </c>
      <c r="J50" s="56" t="s">
        <v>12</v>
      </c>
      <c r="K50" s="21"/>
      <c r="L50" s="21"/>
      <c r="M50" s="21"/>
    </row>
    <row r="51" spans="1:13" ht="24">
      <c r="A51" s="21"/>
      <c r="B51" s="21" t="s">
        <v>0</v>
      </c>
      <c r="C51" s="58">
        <v>346500</v>
      </c>
      <c r="D51" s="9">
        <v>152</v>
      </c>
      <c r="E51" s="9">
        <v>4</v>
      </c>
      <c r="F51" s="59">
        <v>304000</v>
      </c>
      <c r="G51" s="3">
        <v>159</v>
      </c>
      <c r="H51" s="3">
        <v>8</v>
      </c>
      <c r="I51" s="60">
        <f>C51-F51</f>
        <v>42500</v>
      </c>
      <c r="J51" s="12">
        <f>D51-G51</f>
        <v>-7</v>
      </c>
      <c r="K51" s="21"/>
      <c r="L51" s="21"/>
      <c r="M51" s="21"/>
    </row>
    <row r="52" spans="1:13" ht="24">
      <c r="A52" s="21"/>
      <c r="B52" s="21" t="s">
        <v>1</v>
      </c>
      <c r="C52" s="58">
        <v>353703</v>
      </c>
      <c r="D52" s="9">
        <v>154</v>
      </c>
      <c r="E52" s="9">
        <v>5</v>
      </c>
      <c r="F52" s="59">
        <v>315950</v>
      </c>
      <c r="G52" s="3">
        <v>174</v>
      </c>
      <c r="H52" s="3">
        <v>11</v>
      </c>
      <c r="I52" s="60">
        <f t="shared" ref="I52:I55" si="14">C52-F52</f>
        <v>37753</v>
      </c>
      <c r="J52" s="12">
        <f t="shared" ref="J52:J55" si="15">D52-G52</f>
        <v>-20</v>
      </c>
      <c r="K52" s="21"/>
      <c r="L52" s="21"/>
      <c r="M52" s="21"/>
    </row>
    <row r="53" spans="1:13" ht="24">
      <c r="A53" s="21"/>
      <c r="B53" s="21" t="s">
        <v>2</v>
      </c>
      <c r="C53" s="58">
        <v>329250</v>
      </c>
      <c r="D53" s="9">
        <v>126</v>
      </c>
      <c r="E53" s="9">
        <v>4</v>
      </c>
      <c r="F53" s="59">
        <v>289900</v>
      </c>
      <c r="G53" s="3">
        <v>131</v>
      </c>
      <c r="H53" s="3">
        <v>13</v>
      </c>
      <c r="I53" s="60">
        <f t="shared" si="14"/>
        <v>39350</v>
      </c>
      <c r="J53" s="12">
        <f t="shared" si="15"/>
        <v>-5</v>
      </c>
      <c r="K53" s="41"/>
      <c r="L53" s="21"/>
      <c r="M53" s="36">
        <v>1.0489999999999999</v>
      </c>
    </row>
    <row r="54" spans="1:13" ht="24">
      <c r="A54" s="21"/>
      <c r="B54" s="21" t="s">
        <v>11</v>
      </c>
      <c r="C54" s="58">
        <v>502500</v>
      </c>
      <c r="D54" s="9">
        <v>104</v>
      </c>
      <c r="E54" s="9">
        <v>4</v>
      </c>
      <c r="F54" s="59">
        <v>451250</v>
      </c>
      <c r="G54" s="3">
        <v>88</v>
      </c>
      <c r="H54" s="3">
        <v>7</v>
      </c>
      <c r="I54" s="60">
        <f t="shared" si="14"/>
        <v>51250</v>
      </c>
      <c r="J54" s="12">
        <f t="shared" si="15"/>
        <v>16</v>
      </c>
      <c r="K54" s="21"/>
      <c r="L54" s="21"/>
      <c r="M54" s="36">
        <v>1.1169</v>
      </c>
    </row>
    <row r="55" spans="1:13" ht="24">
      <c r="A55" s="21"/>
      <c r="B55" s="21" t="s">
        <v>8</v>
      </c>
      <c r="C55" s="58">
        <v>332000</v>
      </c>
      <c r="D55" s="9">
        <v>107</v>
      </c>
      <c r="E55" s="9">
        <v>5</v>
      </c>
      <c r="F55" s="59">
        <v>275000</v>
      </c>
      <c r="G55" s="3">
        <v>111</v>
      </c>
      <c r="H55" s="3">
        <v>7</v>
      </c>
      <c r="I55" s="60">
        <f t="shared" si="14"/>
        <v>57000</v>
      </c>
      <c r="J55" s="12">
        <f t="shared" si="15"/>
        <v>-4</v>
      </c>
      <c r="K55" s="21"/>
      <c r="L55" s="21"/>
      <c r="M55" s="36">
        <v>1.1175999999999999</v>
      </c>
    </row>
    <row r="56" spans="1:13" ht="24">
      <c r="A56" s="21"/>
      <c r="B56" s="21" t="s">
        <v>10</v>
      </c>
      <c r="C56" s="58">
        <v>384500</v>
      </c>
      <c r="D56" s="9">
        <v>192</v>
      </c>
      <c r="E56" s="9">
        <v>4</v>
      </c>
      <c r="F56" s="59">
        <v>347900</v>
      </c>
      <c r="G56" s="3">
        <v>151</v>
      </c>
      <c r="H56" s="3">
        <v>9</v>
      </c>
      <c r="I56" s="60">
        <f>C56-F56</f>
        <v>36600</v>
      </c>
      <c r="J56" s="12">
        <f>D56-G56</f>
        <v>41</v>
      </c>
      <c r="K56" s="21"/>
      <c r="L56" s="21"/>
      <c r="M56" s="36">
        <v>1.0714999999999999</v>
      </c>
    </row>
    <row r="57" spans="1:13" ht="24">
      <c r="A57" s="21"/>
      <c r="B57" s="21" t="s">
        <v>9</v>
      </c>
      <c r="C57" s="58">
        <v>640000</v>
      </c>
      <c r="D57" s="9">
        <v>121</v>
      </c>
      <c r="E57" s="9">
        <v>4</v>
      </c>
      <c r="F57" s="59">
        <v>500000</v>
      </c>
      <c r="G57" s="3">
        <v>99</v>
      </c>
      <c r="H57" s="3">
        <v>15</v>
      </c>
      <c r="I57" s="60">
        <f t="shared" ref="I57" si="16">C57-F57</f>
        <v>140000</v>
      </c>
      <c r="J57" s="12">
        <f t="shared" ref="J57" si="17">D57-G57</f>
        <v>22</v>
      </c>
      <c r="K57" s="21"/>
      <c r="L57" s="21"/>
      <c r="M57" s="36">
        <v>1.0980000000000001</v>
      </c>
    </row>
    <row r="58" spans="1:13" ht="24">
      <c r="A58" s="21"/>
      <c r="B58" s="21"/>
      <c r="C58" s="48">
        <f>AVERAGE(C51:C57)</f>
        <v>412636.14285714284</v>
      </c>
      <c r="D58" s="49">
        <f>SUM(D51:D57)</f>
        <v>956</v>
      </c>
      <c r="E58" s="49">
        <f>AVERAGE(E51:E57)</f>
        <v>4.2857142857142856</v>
      </c>
      <c r="F58" s="53">
        <f>AVERAGE(F51:F57)</f>
        <v>354857.14285714284</v>
      </c>
      <c r="G58" s="54">
        <f>SUM(G51:G57)</f>
        <v>913</v>
      </c>
      <c r="H58" s="54">
        <f>AVERAGE(H51:H57)</f>
        <v>10</v>
      </c>
      <c r="I58" s="60">
        <f>C58-F58</f>
        <v>57779</v>
      </c>
      <c r="J58" s="12">
        <f>D58-G58</f>
        <v>43</v>
      </c>
      <c r="K58" s="21"/>
      <c r="L58" s="21"/>
      <c r="M58" s="36">
        <v>1.0978000000000001</v>
      </c>
    </row>
    <row r="59" spans="1:13" ht="24">
      <c r="A59" s="21"/>
      <c r="B59" s="21"/>
      <c r="C59" s="22"/>
      <c r="D59" s="23"/>
      <c r="E59" s="23"/>
      <c r="F59" s="22"/>
      <c r="J59" s="36"/>
      <c r="K59" s="21"/>
      <c r="L59" s="21"/>
      <c r="M59" s="36">
        <v>1.0778000000000001</v>
      </c>
    </row>
    <row r="60" spans="1:13" ht="24">
      <c r="F60" t="s">
        <v>30</v>
      </c>
      <c r="G60" s="62">
        <f>(D58-G58)/F58</f>
        <v>1.211755233494364E-4</v>
      </c>
      <c r="H60" s="21"/>
      <c r="I60" s="36">
        <f>-(F58-C58)/F58</f>
        <v>0.16282326892109503</v>
      </c>
      <c r="K60" s="21"/>
      <c r="L60" s="21"/>
      <c r="M60" s="21"/>
    </row>
    <row r="61" spans="1:13" ht="24">
      <c r="A61" s="21"/>
      <c r="B61" s="21"/>
      <c r="C61" s="22"/>
      <c r="D61" s="23"/>
      <c r="E61" s="23"/>
      <c r="F61" s="22"/>
      <c r="G61" s="21"/>
      <c r="H61" s="21"/>
      <c r="I61" s="21"/>
      <c r="J61" s="21"/>
      <c r="K61" s="21"/>
      <c r="L61" s="21"/>
      <c r="M61" s="21"/>
    </row>
    <row r="62" spans="1:13" ht="24">
      <c r="A62" s="21"/>
      <c r="B62" s="21"/>
      <c r="C62" s="22"/>
      <c r="D62" s="23"/>
      <c r="E62" s="23"/>
      <c r="F62" s="22"/>
      <c r="G62" s="21"/>
      <c r="H62" s="21"/>
      <c r="I62" s="21"/>
      <c r="J62" s="21"/>
    </row>
    <row r="63" spans="1:13" ht="29">
      <c r="A63" s="21"/>
      <c r="B63" s="69" t="s">
        <v>26</v>
      </c>
      <c r="C63" s="69"/>
      <c r="D63" s="69"/>
      <c r="E63" s="69"/>
      <c r="F63" s="69"/>
      <c r="G63" s="69"/>
      <c r="H63" s="69"/>
      <c r="I63" s="69"/>
      <c r="J63" s="69"/>
    </row>
    <row r="64" spans="1:13" ht="24">
      <c r="A64" s="21"/>
      <c r="B64" s="21"/>
      <c r="C64" s="70"/>
      <c r="D64" s="70"/>
      <c r="E64" s="24"/>
      <c r="F64" s="70"/>
      <c r="G64" s="70"/>
      <c r="H64" s="24"/>
      <c r="I64" s="21"/>
      <c r="J64" s="21"/>
    </row>
    <row r="65" spans="1:13" ht="24">
      <c r="A65" s="21"/>
      <c r="B65" s="21"/>
      <c r="C65" s="25" t="s">
        <v>23</v>
      </c>
      <c r="D65" s="26" t="s">
        <v>4</v>
      </c>
      <c r="E65" s="26" t="s">
        <v>24</v>
      </c>
      <c r="F65" s="40" t="s">
        <v>18</v>
      </c>
      <c r="G65" s="28" t="s">
        <v>4</v>
      </c>
      <c r="H65" s="28" t="s">
        <v>24</v>
      </c>
      <c r="I65" s="29" t="s">
        <v>6</v>
      </c>
      <c r="J65" s="29" t="s">
        <v>27</v>
      </c>
    </row>
    <row r="66" spans="1:13" ht="25" thickBot="1">
      <c r="A66" s="21"/>
      <c r="B66" s="21"/>
      <c r="C66" s="30" t="s">
        <v>20</v>
      </c>
      <c r="D66" s="31" t="s">
        <v>5</v>
      </c>
      <c r="E66" s="31" t="s">
        <v>25</v>
      </c>
      <c r="F66" s="32" t="s">
        <v>3</v>
      </c>
      <c r="G66" s="33" t="s">
        <v>5</v>
      </c>
      <c r="H66" s="33" t="s">
        <v>25</v>
      </c>
      <c r="I66" s="34" t="s">
        <v>7</v>
      </c>
      <c r="J66" s="34" t="s">
        <v>12</v>
      </c>
      <c r="K66" s="21"/>
      <c r="L66" s="21"/>
      <c r="M66" s="21"/>
    </row>
    <row r="67" spans="1:13" ht="24">
      <c r="A67" s="21"/>
      <c r="B67" s="21" t="s">
        <v>0</v>
      </c>
      <c r="C67" s="25">
        <v>325000</v>
      </c>
      <c r="D67" s="26">
        <v>110</v>
      </c>
      <c r="E67" s="26">
        <v>19</v>
      </c>
      <c r="F67" s="27">
        <v>276750</v>
      </c>
      <c r="G67" s="28">
        <v>114</v>
      </c>
      <c r="H67" s="28">
        <v>53</v>
      </c>
      <c r="I67" s="35">
        <f>C67-F67</f>
        <v>48250</v>
      </c>
      <c r="J67" s="29">
        <f>D67-G67</f>
        <v>-4</v>
      </c>
      <c r="K67" s="21"/>
      <c r="L67" s="21"/>
      <c r="M67" s="21"/>
    </row>
    <row r="68" spans="1:13" ht="24">
      <c r="A68" s="21"/>
      <c r="B68" s="21" t="s">
        <v>1</v>
      </c>
      <c r="C68" s="25">
        <v>365000</v>
      </c>
      <c r="D68" s="26">
        <v>108</v>
      </c>
      <c r="E68" s="26">
        <v>17</v>
      </c>
      <c r="F68" s="27">
        <v>270000</v>
      </c>
      <c r="G68" s="28">
        <v>105</v>
      </c>
      <c r="H68" s="28">
        <v>47</v>
      </c>
      <c r="I68" s="35">
        <f t="shared" ref="I68:I73" si="18">C68-F68</f>
        <v>95000</v>
      </c>
      <c r="J68" s="29">
        <f t="shared" ref="J68:J73" si="19">D68-G68</f>
        <v>3</v>
      </c>
      <c r="K68" s="21"/>
      <c r="L68" s="21"/>
      <c r="M68" s="21"/>
    </row>
    <row r="69" spans="1:13" ht="24">
      <c r="A69" s="21"/>
      <c r="B69" s="21" t="s">
        <v>2</v>
      </c>
      <c r="C69" s="25">
        <v>280000</v>
      </c>
      <c r="D69" s="26">
        <v>125</v>
      </c>
      <c r="E69" s="26">
        <v>17</v>
      </c>
      <c r="F69" s="27">
        <v>271255</v>
      </c>
      <c r="G69" s="28">
        <v>109</v>
      </c>
      <c r="H69" s="28">
        <v>55</v>
      </c>
      <c r="I69" s="35">
        <f t="shared" si="18"/>
        <v>8745</v>
      </c>
      <c r="J69" s="29">
        <f t="shared" si="19"/>
        <v>16</v>
      </c>
      <c r="K69" s="21"/>
      <c r="L69" s="21"/>
      <c r="M69" s="21"/>
    </row>
    <row r="70" spans="1:13" ht="24">
      <c r="A70" s="21"/>
      <c r="B70" s="21" t="s">
        <v>11</v>
      </c>
      <c r="C70" s="25">
        <v>570435</v>
      </c>
      <c r="D70" s="26">
        <v>50</v>
      </c>
      <c r="E70" s="26">
        <v>43</v>
      </c>
      <c r="F70" s="27">
        <v>396500</v>
      </c>
      <c r="G70" s="28">
        <v>61</v>
      </c>
      <c r="H70" s="28">
        <v>65</v>
      </c>
      <c r="I70" s="35">
        <f t="shared" si="18"/>
        <v>173935</v>
      </c>
      <c r="J70" s="29">
        <f t="shared" si="19"/>
        <v>-11</v>
      </c>
      <c r="K70" s="21"/>
      <c r="L70" s="21"/>
      <c r="M70" s="21"/>
    </row>
    <row r="71" spans="1:13" ht="24">
      <c r="A71" s="21"/>
      <c r="B71" s="21" t="s">
        <v>8</v>
      </c>
      <c r="C71" s="25">
        <v>275000</v>
      </c>
      <c r="D71" s="26">
        <v>61</v>
      </c>
      <c r="E71" s="26">
        <v>20</v>
      </c>
      <c r="F71" s="27">
        <v>256700</v>
      </c>
      <c r="G71" s="28">
        <v>85</v>
      </c>
      <c r="H71" s="28">
        <v>59</v>
      </c>
      <c r="I71" s="35">
        <f t="shared" si="18"/>
        <v>18300</v>
      </c>
      <c r="J71" s="29">
        <f t="shared" si="19"/>
        <v>-24</v>
      </c>
      <c r="K71" s="41"/>
      <c r="L71" s="21"/>
      <c r="M71" s="36">
        <v>1.0489999999999999</v>
      </c>
    </row>
    <row r="72" spans="1:13" ht="24">
      <c r="A72" s="21"/>
      <c r="B72" s="21" t="s">
        <v>10</v>
      </c>
      <c r="C72" s="25">
        <v>331000</v>
      </c>
      <c r="D72" s="26">
        <v>121</v>
      </c>
      <c r="E72" s="26">
        <v>24</v>
      </c>
      <c r="F72" s="27">
        <v>315000</v>
      </c>
      <c r="G72" s="28">
        <v>106</v>
      </c>
      <c r="H72" s="28">
        <v>52</v>
      </c>
      <c r="I72" s="35">
        <f t="shared" si="18"/>
        <v>16000</v>
      </c>
      <c r="J72" s="29">
        <f t="shared" si="19"/>
        <v>15</v>
      </c>
      <c r="K72" s="21"/>
      <c r="L72" s="21"/>
      <c r="M72" s="36">
        <v>1.1169</v>
      </c>
    </row>
    <row r="73" spans="1:13" ht="24">
      <c r="A73" s="21"/>
      <c r="B73" s="21" t="s">
        <v>9</v>
      </c>
      <c r="C73" s="25">
        <v>490000</v>
      </c>
      <c r="D73" s="26">
        <v>72</v>
      </c>
      <c r="E73" s="26">
        <v>37</v>
      </c>
      <c r="F73" s="27">
        <v>455000</v>
      </c>
      <c r="G73" s="28">
        <v>77</v>
      </c>
      <c r="H73" s="28">
        <v>62</v>
      </c>
      <c r="I73" s="35">
        <f t="shared" si="18"/>
        <v>35000</v>
      </c>
      <c r="J73" s="29">
        <f t="shared" si="19"/>
        <v>-5</v>
      </c>
      <c r="K73" s="21"/>
      <c r="L73" s="21"/>
      <c r="M73" s="36">
        <v>1.1175999999999999</v>
      </c>
    </row>
    <row r="74" spans="1:13" ht="24">
      <c r="A74" s="21"/>
      <c r="B74" s="21"/>
      <c r="C74" s="37">
        <v>355429</v>
      </c>
      <c r="D74" s="38">
        <f>SUM(D67:D73)</f>
        <v>647</v>
      </c>
      <c r="E74" s="38">
        <f>AVERAGE(E67:E73)</f>
        <v>25.285714285714285</v>
      </c>
      <c r="F74" s="37">
        <v>326843</v>
      </c>
      <c r="G74" s="38">
        <f>SUM(G67:G73)</f>
        <v>657</v>
      </c>
      <c r="H74" s="38">
        <f>AVERAGE(H67:H73)</f>
        <v>56.142857142857146</v>
      </c>
      <c r="I74" s="37">
        <f>AVERAGE(I67:I73)</f>
        <v>56461.428571428572</v>
      </c>
      <c r="J74" s="38">
        <f>SUM(J67:J73)</f>
        <v>-10</v>
      </c>
      <c r="K74" s="21"/>
      <c r="L74" s="21"/>
      <c r="M74" s="36">
        <v>1.0714999999999999</v>
      </c>
    </row>
    <row r="75" spans="1:13" ht="24">
      <c r="A75" s="21"/>
      <c r="B75" s="21"/>
      <c r="C75" s="22"/>
      <c r="D75" s="23"/>
      <c r="E75" s="23"/>
      <c r="F75" s="22"/>
      <c r="J75" s="36"/>
      <c r="K75" s="21"/>
      <c r="L75" s="21"/>
      <c r="M75" s="36">
        <v>1.0980000000000001</v>
      </c>
    </row>
    <row r="76" spans="1:13" ht="24">
      <c r="G76" s="21">
        <v>2.4209999999999999E-2</v>
      </c>
      <c r="H76" s="21"/>
      <c r="I76" s="36">
        <v>8.7499999999999994E-2</v>
      </c>
      <c r="K76" s="21"/>
      <c r="L76" s="21"/>
      <c r="M76" s="36">
        <v>1.0978000000000001</v>
      </c>
    </row>
    <row r="77" spans="1:13" ht="24">
      <c r="K77" s="21"/>
      <c r="L77" s="21"/>
      <c r="M77" s="36">
        <v>1.0778000000000001</v>
      </c>
    </row>
    <row r="78" spans="1:13" ht="24">
      <c r="K78" s="21"/>
      <c r="L78" s="21"/>
      <c r="M78" s="21"/>
    </row>
    <row r="79" spans="1:13" ht="24">
      <c r="K79" s="21"/>
      <c r="L79" s="21"/>
      <c r="M79" s="21"/>
    </row>
    <row r="80" spans="1:13" ht="24">
      <c r="A80" s="21"/>
      <c r="B80" s="21"/>
      <c r="C80" s="22"/>
      <c r="D80" s="23"/>
      <c r="E80" s="23"/>
      <c r="F80" s="22"/>
      <c r="G80" s="21"/>
      <c r="H80" s="21"/>
      <c r="I80" s="21"/>
      <c r="J80" s="21"/>
    </row>
    <row r="81" spans="1:13" ht="29">
      <c r="A81" s="21"/>
      <c r="B81" s="69" t="s">
        <v>28</v>
      </c>
      <c r="C81" s="69"/>
      <c r="D81" s="69"/>
      <c r="E81" s="69"/>
      <c r="F81" s="69"/>
      <c r="G81" s="69"/>
      <c r="H81" s="69"/>
      <c r="I81" s="69"/>
      <c r="J81" s="69"/>
    </row>
    <row r="82" spans="1:13" ht="24">
      <c r="A82" s="21"/>
      <c r="B82" s="21"/>
      <c r="C82" s="70"/>
      <c r="D82" s="70"/>
      <c r="E82" s="39"/>
      <c r="F82" s="70"/>
      <c r="G82" s="70"/>
      <c r="H82" s="39"/>
      <c r="I82" s="21"/>
      <c r="J82" s="21"/>
    </row>
    <row r="83" spans="1:13" ht="24">
      <c r="A83" s="21"/>
      <c r="B83" s="21"/>
      <c r="C83" s="25" t="s">
        <v>23</v>
      </c>
      <c r="D83" s="26" t="s">
        <v>4</v>
      </c>
      <c r="E83" s="26" t="s">
        <v>24</v>
      </c>
      <c r="F83" s="40" t="s">
        <v>18</v>
      </c>
      <c r="G83" s="28" t="s">
        <v>4</v>
      </c>
      <c r="H83" s="28" t="s">
        <v>24</v>
      </c>
      <c r="I83" s="29" t="s">
        <v>6</v>
      </c>
      <c r="J83" s="29" t="s">
        <v>27</v>
      </c>
    </row>
    <row r="84" spans="1:13" ht="25" thickBot="1">
      <c r="A84" s="21"/>
      <c r="B84" s="21"/>
      <c r="C84" s="30" t="s">
        <v>20</v>
      </c>
      <c r="D84" s="31" t="s">
        <v>5</v>
      </c>
      <c r="E84" s="31" t="s">
        <v>25</v>
      </c>
      <c r="F84" s="32" t="s">
        <v>3</v>
      </c>
      <c r="G84" s="43" t="s">
        <v>5</v>
      </c>
      <c r="H84" s="33" t="s">
        <v>25</v>
      </c>
      <c r="I84" s="34" t="s">
        <v>7</v>
      </c>
      <c r="J84" s="34" t="s">
        <v>12</v>
      </c>
      <c r="K84" s="21"/>
      <c r="L84" s="21"/>
      <c r="M84" s="21"/>
    </row>
    <row r="85" spans="1:13" ht="24">
      <c r="A85" s="21"/>
      <c r="B85" s="21" t="s">
        <v>0</v>
      </c>
      <c r="C85" s="25">
        <v>310000</v>
      </c>
      <c r="D85" s="26">
        <v>110</v>
      </c>
      <c r="E85" s="26">
        <v>4</v>
      </c>
      <c r="F85" s="27">
        <v>275000</v>
      </c>
      <c r="G85" s="43">
        <v>135</v>
      </c>
      <c r="H85" s="28">
        <v>44</v>
      </c>
      <c r="I85" s="35">
        <f>C85-F85</f>
        <v>35000</v>
      </c>
      <c r="J85" s="29">
        <f>D85-G85</f>
        <v>-25</v>
      </c>
      <c r="K85" s="21"/>
      <c r="L85" s="21"/>
      <c r="M85" s="21"/>
    </row>
    <row r="86" spans="1:13" ht="24">
      <c r="A86" s="21"/>
      <c r="B86" s="21" t="s">
        <v>1</v>
      </c>
      <c r="C86" s="25">
        <v>355000</v>
      </c>
      <c r="D86" s="26">
        <v>129</v>
      </c>
      <c r="E86" s="26">
        <v>8</v>
      </c>
      <c r="F86" s="27">
        <v>295000</v>
      </c>
      <c r="G86" s="28">
        <v>157</v>
      </c>
      <c r="H86" s="28">
        <v>68</v>
      </c>
      <c r="I86" s="35">
        <f t="shared" ref="I86:I91" si="20">C86-F86</f>
        <v>60000</v>
      </c>
      <c r="J86" s="29">
        <f t="shared" ref="J86:J91" si="21">D86-G86</f>
        <v>-28</v>
      </c>
      <c r="K86" s="21"/>
      <c r="L86" s="21"/>
      <c r="M86" s="21"/>
    </row>
    <row r="87" spans="1:13" ht="24">
      <c r="A87" s="21"/>
      <c r="B87" s="21" t="s">
        <v>2</v>
      </c>
      <c r="C87" s="25">
        <v>315000</v>
      </c>
      <c r="D87" s="26">
        <v>88</v>
      </c>
      <c r="E87" s="26">
        <v>5</v>
      </c>
      <c r="F87" s="27">
        <v>267205</v>
      </c>
      <c r="G87" s="28">
        <v>149</v>
      </c>
      <c r="H87" s="28">
        <v>22</v>
      </c>
      <c r="I87" s="35">
        <f t="shared" si="20"/>
        <v>47795</v>
      </c>
      <c r="J87" s="29">
        <f t="shared" si="21"/>
        <v>-61</v>
      </c>
      <c r="K87" s="21"/>
      <c r="L87" s="21"/>
      <c r="M87" s="21"/>
    </row>
    <row r="88" spans="1:13" ht="24">
      <c r="A88" s="21"/>
      <c r="B88" s="21" t="s">
        <v>11</v>
      </c>
      <c r="C88" s="25">
        <v>507750</v>
      </c>
      <c r="D88" s="26">
        <v>56</v>
      </c>
      <c r="E88" s="26">
        <v>10</v>
      </c>
      <c r="F88" s="27">
        <v>417000</v>
      </c>
      <c r="G88" s="28">
        <v>79</v>
      </c>
      <c r="H88" s="28">
        <v>37</v>
      </c>
      <c r="I88" s="35">
        <f t="shared" si="20"/>
        <v>90750</v>
      </c>
      <c r="J88" s="29">
        <f t="shared" si="21"/>
        <v>-23</v>
      </c>
      <c r="K88" s="21"/>
      <c r="L88" s="21"/>
      <c r="M88" s="21"/>
    </row>
    <row r="89" spans="1:13" ht="24">
      <c r="A89" s="21"/>
      <c r="B89" s="21" t="s">
        <v>8</v>
      </c>
      <c r="C89" s="25">
        <v>304500</v>
      </c>
      <c r="D89" s="26">
        <v>89</v>
      </c>
      <c r="E89" s="26">
        <v>5</v>
      </c>
      <c r="F89" s="27">
        <v>265450</v>
      </c>
      <c r="G89" s="28">
        <v>98</v>
      </c>
      <c r="H89" s="28">
        <v>36</v>
      </c>
      <c r="I89" s="35">
        <f t="shared" si="20"/>
        <v>39050</v>
      </c>
      <c r="J89" s="29">
        <f t="shared" si="21"/>
        <v>-9</v>
      </c>
      <c r="K89" s="41"/>
      <c r="L89" s="21"/>
      <c r="M89" s="36">
        <f>(C103-F103)/F103</f>
        <v>0.1864406779661017</v>
      </c>
    </row>
    <row r="90" spans="1:13" ht="24">
      <c r="A90" s="21"/>
      <c r="B90" s="21" t="s">
        <v>10</v>
      </c>
      <c r="C90" s="25">
        <v>353500</v>
      </c>
      <c r="D90" s="26">
        <v>122</v>
      </c>
      <c r="E90" s="26">
        <v>7</v>
      </c>
      <c r="F90" s="27">
        <v>335000</v>
      </c>
      <c r="G90" s="28">
        <v>113</v>
      </c>
      <c r="H90" s="28">
        <v>25</v>
      </c>
      <c r="I90" s="35">
        <f t="shared" si="20"/>
        <v>18500</v>
      </c>
      <c r="J90" s="29">
        <f t="shared" si="21"/>
        <v>9</v>
      </c>
      <c r="K90" s="21"/>
      <c r="L90" s="21"/>
      <c r="M90" s="36">
        <f t="shared" ref="M90:M95" si="22">(C104-F104)/F104</f>
        <v>0.172666100476906</v>
      </c>
    </row>
    <row r="91" spans="1:13" ht="24">
      <c r="A91" s="21"/>
      <c r="B91" s="21" t="s">
        <v>9</v>
      </c>
      <c r="C91" s="25">
        <v>531618</v>
      </c>
      <c r="D91" s="26">
        <v>78</v>
      </c>
      <c r="E91" s="26">
        <v>7</v>
      </c>
      <c r="F91" s="27">
        <v>405000</v>
      </c>
      <c r="G91" s="28">
        <v>88</v>
      </c>
      <c r="H91" s="28">
        <v>33</v>
      </c>
      <c r="I91" s="35">
        <f t="shared" si="20"/>
        <v>126618</v>
      </c>
      <c r="J91" s="29">
        <f t="shared" si="21"/>
        <v>-10</v>
      </c>
      <c r="K91" s="21"/>
      <c r="L91" s="21"/>
      <c r="M91" s="36">
        <f t="shared" si="22"/>
        <v>0.15388842082127552</v>
      </c>
    </row>
    <row r="92" spans="1:13" ht="24">
      <c r="A92" s="21"/>
      <c r="B92" s="21"/>
      <c r="C92" s="37">
        <v>355429</v>
      </c>
      <c r="D92" s="38">
        <f>SUM(D85:D91)</f>
        <v>672</v>
      </c>
      <c r="E92" s="38">
        <f>AVERAGE(E85:E91)</f>
        <v>6.5714285714285712</v>
      </c>
      <c r="F92" s="37">
        <v>326843</v>
      </c>
      <c r="G92" s="38">
        <f>SUM(G85:G91)</f>
        <v>819</v>
      </c>
      <c r="H92" s="38">
        <f>AVERAGE(H85:H91)</f>
        <v>37.857142857142854</v>
      </c>
      <c r="I92" s="37">
        <f>AVERAGE(I85:I91)</f>
        <v>59673.285714285717</v>
      </c>
      <c r="J92" s="38">
        <f>SUM(J85:J91)</f>
        <v>-147</v>
      </c>
      <c r="K92" s="21"/>
      <c r="L92" s="21"/>
      <c r="M92" s="36">
        <f t="shared" si="22"/>
        <v>0.15428571428571428</v>
      </c>
    </row>
    <row r="93" spans="1:13" ht="24">
      <c r="A93" s="21"/>
      <c r="B93" s="21"/>
      <c r="C93" s="22"/>
      <c r="D93" s="23"/>
      <c r="E93" s="23"/>
      <c r="F93" s="22"/>
      <c r="J93" s="36"/>
      <c r="K93" s="21"/>
      <c r="L93" s="21"/>
      <c r="M93" s="36">
        <f t="shared" si="22"/>
        <v>0.12546125461254612</v>
      </c>
    </row>
    <row r="94" spans="1:13" ht="24">
      <c r="G94" s="21">
        <v>2.4209999999999999E-2</v>
      </c>
      <c r="H94" s="21"/>
      <c r="I94" s="36">
        <v>8.7499999999999994E-2</v>
      </c>
      <c r="K94" s="21"/>
      <c r="L94" s="21"/>
      <c r="M94" s="36">
        <f t="shared" si="22"/>
        <v>0.13834586466165413</v>
      </c>
    </row>
    <row r="95" spans="1:13" ht="24">
      <c r="K95" s="21"/>
      <c r="L95" s="21"/>
      <c r="M95" s="36">
        <f t="shared" si="22"/>
        <v>0.11234705228031146</v>
      </c>
    </row>
    <row r="96" spans="1:13" ht="24">
      <c r="K96" s="21"/>
      <c r="L96" s="21"/>
      <c r="M96" s="21"/>
    </row>
    <row r="97" spans="1:13" ht="24">
      <c r="K97" s="21"/>
      <c r="L97" s="21"/>
      <c r="M97" s="21"/>
    </row>
    <row r="98" spans="1:13" ht="24">
      <c r="A98" s="21"/>
      <c r="B98" s="21"/>
      <c r="C98" s="22"/>
      <c r="D98" s="23"/>
      <c r="E98" s="23"/>
      <c r="F98" s="22"/>
      <c r="G98" s="21"/>
      <c r="H98" s="21"/>
      <c r="I98" s="21"/>
      <c r="J98" s="21"/>
    </row>
    <row r="99" spans="1:13" ht="29">
      <c r="A99" s="21"/>
      <c r="B99" s="69" t="s">
        <v>29</v>
      </c>
      <c r="C99" s="69"/>
      <c r="D99" s="69"/>
      <c r="E99" s="69"/>
      <c r="F99" s="69"/>
      <c r="G99" s="69"/>
      <c r="H99" s="69"/>
      <c r="I99" s="69"/>
      <c r="J99" s="69"/>
    </row>
    <row r="100" spans="1:13" ht="24">
      <c r="A100" s="21"/>
      <c r="B100" s="21"/>
      <c r="C100" s="70"/>
      <c r="D100" s="70"/>
      <c r="E100" s="42"/>
      <c r="F100" s="70"/>
      <c r="G100" s="70"/>
      <c r="H100" s="42"/>
      <c r="I100" s="21"/>
      <c r="J100" s="21"/>
    </row>
    <row r="101" spans="1:13" ht="24">
      <c r="A101" s="21"/>
      <c r="B101" s="21"/>
      <c r="C101" s="44" t="s">
        <v>23</v>
      </c>
      <c r="D101" s="45" t="s">
        <v>4</v>
      </c>
      <c r="E101" s="45" t="s">
        <v>24</v>
      </c>
      <c r="F101" s="40" t="s">
        <v>18</v>
      </c>
      <c r="G101" s="50" t="s">
        <v>4</v>
      </c>
      <c r="H101" s="50" t="s">
        <v>24</v>
      </c>
      <c r="I101" s="55" t="s">
        <v>6</v>
      </c>
      <c r="J101" s="55" t="s">
        <v>27</v>
      </c>
    </row>
    <row r="102" spans="1:13" ht="27" thickBot="1">
      <c r="A102" s="21"/>
      <c r="B102" s="21"/>
      <c r="C102" s="46" t="s">
        <v>20</v>
      </c>
      <c r="D102" s="47" t="s">
        <v>5</v>
      </c>
      <c r="E102" s="47" t="s">
        <v>25</v>
      </c>
      <c r="F102" s="51" t="s">
        <v>3</v>
      </c>
      <c r="G102" s="57" t="s">
        <v>5</v>
      </c>
      <c r="H102" s="52" t="s">
        <v>25</v>
      </c>
      <c r="I102" s="56" t="s">
        <v>7</v>
      </c>
      <c r="J102" s="56" t="s">
        <v>12</v>
      </c>
    </row>
    <row r="103" spans="1:13" ht="24">
      <c r="A103" s="21"/>
      <c r="B103" s="21" t="s">
        <v>0</v>
      </c>
      <c r="C103" s="58">
        <v>350000</v>
      </c>
      <c r="D103" s="9">
        <v>184</v>
      </c>
      <c r="E103" s="9">
        <v>4</v>
      </c>
      <c r="F103" s="59">
        <v>295000</v>
      </c>
      <c r="G103" s="3">
        <v>165</v>
      </c>
      <c r="H103" s="3">
        <v>20</v>
      </c>
      <c r="I103" s="60">
        <f>C103-F103</f>
        <v>55000</v>
      </c>
      <c r="J103" s="12">
        <f>D103-G103</f>
        <v>19</v>
      </c>
    </row>
    <row r="104" spans="1:13" ht="24">
      <c r="A104" s="21"/>
      <c r="B104" s="21" t="s">
        <v>1</v>
      </c>
      <c r="C104" s="58">
        <v>359000</v>
      </c>
      <c r="D104" s="9">
        <v>213</v>
      </c>
      <c r="E104" s="9">
        <v>7</v>
      </c>
      <c r="F104" s="59">
        <v>306140</v>
      </c>
      <c r="G104" s="3">
        <v>190</v>
      </c>
      <c r="H104" s="3">
        <v>26</v>
      </c>
      <c r="I104" s="60">
        <f t="shared" ref="I104:I107" si="23">C104-F104</f>
        <v>52860</v>
      </c>
      <c r="J104" s="12">
        <f t="shared" ref="J104:J107" si="24">D104-G104</f>
        <v>23</v>
      </c>
    </row>
    <row r="105" spans="1:13" ht="24">
      <c r="A105" s="21"/>
      <c r="B105" s="21" t="s">
        <v>2</v>
      </c>
      <c r="C105" s="58">
        <v>315000</v>
      </c>
      <c r="D105" s="9">
        <v>163</v>
      </c>
      <c r="E105" s="9">
        <v>5</v>
      </c>
      <c r="F105" s="59">
        <v>272990</v>
      </c>
      <c r="G105" s="3">
        <v>141</v>
      </c>
      <c r="H105" s="3">
        <v>25</v>
      </c>
      <c r="I105" s="60">
        <f t="shared" si="23"/>
        <v>42010</v>
      </c>
      <c r="J105" s="12">
        <f t="shared" si="24"/>
        <v>22</v>
      </c>
    </row>
    <row r="106" spans="1:13" ht="24">
      <c r="A106" s="21"/>
      <c r="B106" s="21" t="s">
        <v>11</v>
      </c>
      <c r="C106" s="58">
        <v>505000</v>
      </c>
      <c r="D106" s="9">
        <v>95</v>
      </c>
      <c r="E106" s="9">
        <v>5</v>
      </c>
      <c r="F106" s="59">
        <v>437500</v>
      </c>
      <c r="G106" s="3">
        <v>96</v>
      </c>
      <c r="H106" s="3">
        <v>20</v>
      </c>
      <c r="I106" s="60">
        <f t="shared" si="23"/>
        <v>67500</v>
      </c>
      <c r="J106" s="12">
        <f t="shared" si="24"/>
        <v>-1</v>
      </c>
    </row>
    <row r="107" spans="1:13" ht="24">
      <c r="A107" s="21"/>
      <c r="B107" s="21" t="s">
        <v>8</v>
      </c>
      <c r="C107" s="58">
        <v>305000</v>
      </c>
      <c r="D107" s="9">
        <v>98</v>
      </c>
      <c r="E107" s="9">
        <v>3</v>
      </c>
      <c r="F107" s="59">
        <v>271000</v>
      </c>
      <c r="G107" s="3">
        <v>122</v>
      </c>
      <c r="H107" s="3">
        <v>12</v>
      </c>
      <c r="I107" s="60">
        <f t="shared" si="23"/>
        <v>34000</v>
      </c>
      <c r="J107" s="12">
        <f t="shared" si="24"/>
        <v>-24</v>
      </c>
    </row>
    <row r="108" spans="1:13" ht="24">
      <c r="A108" s="21"/>
      <c r="B108" s="21" t="s">
        <v>10</v>
      </c>
      <c r="C108" s="58">
        <v>378500</v>
      </c>
      <c r="D108" s="9">
        <v>208</v>
      </c>
      <c r="E108" s="9">
        <v>5</v>
      </c>
      <c r="F108" s="59">
        <v>332500</v>
      </c>
      <c r="G108" s="3">
        <v>196</v>
      </c>
      <c r="H108" s="3">
        <v>16</v>
      </c>
      <c r="I108" s="60">
        <f>C108-F108</f>
        <v>46000</v>
      </c>
      <c r="J108" s="12">
        <f>D108-G108</f>
        <v>12</v>
      </c>
    </row>
    <row r="109" spans="1:13" ht="24">
      <c r="A109" s="21"/>
      <c r="B109" s="21" t="s">
        <v>9</v>
      </c>
      <c r="C109" s="58">
        <v>500000</v>
      </c>
      <c r="D109" s="9">
        <v>109</v>
      </c>
      <c r="E109" s="9">
        <v>4</v>
      </c>
      <c r="F109" s="59">
        <v>449500</v>
      </c>
      <c r="G109" s="3">
        <v>100</v>
      </c>
      <c r="H109" s="3">
        <v>19</v>
      </c>
      <c r="I109" s="60">
        <f t="shared" ref="I109" si="25">C109-F109</f>
        <v>50500</v>
      </c>
      <c r="J109" s="12">
        <f t="shared" ref="J109" si="26">D109-G109</f>
        <v>9</v>
      </c>
    </row>
    <row r="110" spans="1:13" ht="24">
      <c r="A110" s="21"/>
      <c r="B110" s="21"/>
      <c r="C110" s="48">
        <f>AVERAGE(C103:C109)</f>
        <v>387500</v>
      </c>
      <c r="D110" s="49">
        <f>SUM(D103:D109)</f>
        <v>1070</v>
      </c>
      <c r="E110" s="49">
        <f>AVERAGE(E103:E109)</f>
        <v>4.7142857142857144</v>
      </c>
      <c r="F110" s="53">
        <f>AVERAGE(F103:F109)</f>
        <v>337804.28571428574</v>
      </c>
      <c r="G110" s="54">
        <f>SUM(G103:G109)</f>
        <v>1010</v>
      </c>
      <c r="H110" s="54">
        <f>AVERAGE(H103:H109)</f>
        <v>19.714285714285715</v>
      </c>
      <c r="I110" s="60">
        <f>C110-F110</f>
        <v>49695.714285714261</v>
      </c>
      <c r="J110" s="12">
        <f>D110-G110</f>
        <v>60</v>
      </c>
    </row>
    <row r="111" spans="1:13" ht="24">
      <c r="A111" s="21"/>
      <c r="B111" s="21"/>
      <c r="C111" s="22"/>
      <c r="D111" s="23"/>
      <c r="E111" s="23"/>
      <c r="F111" s="22"/>
      <c r="J111" s="36"/>
    </row>
    <row r="112" spans="1:13" ht="24">
      <c r="F112" t="s">
        <v>30</v>
      </c>
      <c r="G112" s="62">
        <f>(D110-G110)/F110</f>
        <v>1.7761763996904377E-4</v>
      </c>
      <c r="H112" s="21"/>
      <c r="I112" s="36">
        <f>-(F110-C110)/F110</f>
        <v>0.14711392480007435</v>
      </c>
    </row>
  </sheetData>
  <mergeCells count="21">
    <mergeCell ref="C48:D48"/>
    <mergeCell ref="F48:G48"/>
    <mergeCell ref="B3:J3"/>
    <mergeCell ref="C4:D4"/>
    <mergeCell ref="F4:G4"/>
    <mergeCell ref="B17:J17"/>
    <mergeCell ref="C18:D18"/>
    <mergeCell ref="F18:G18"/>
    <mergeCell ref="B99:J99"/>
    <mergeCell ref="C100:D100"/>
    <mergeCell ref="F100:G100"/>
    <mergeCell ref="B63:J63"/>
    <mergeCell ref="C64:D64"/>
    <mergeCell ref="F64:G64"/>
    <mergeCell ref="B81:J81"/>
    <mergeCell ref="C82:D82"/>
    <mergeCell ref="F82:G82"/>
    <mergeCell ref="B32:J32"/>
    <mergeCell ref="C33:D33"/>
    <mergeCell ref="F33:G33"/>
    <mergeCell ref="B47:J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Stott</dc:creator>
  <cp:lastModifiedBy>Microsoft Office User</cp:lastModifiedBy>
  <dcterms:created xsi:type="dcterms:W3CDTF">2020-06-24T18:29:09Z</dcterms:created>
  <dcterms:modified xsi:type="dcterms:W3CDTF">2021-08-12T13:28:29Z</dcterms:modified>
</cp:coreProperties>
</file>